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o07\Downloads\"/>
    </mc:Choice>
  </mc:AlternateContent>
  <xr:revisionPtr revIDLastSave="0" documentId="13_ncr:1_{8747B73F-12BD-4EAA-A241-50E8C0509E9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รุปผลดำเนินการจ.เลย" sheetId="15" r:id="rId1"/>
    <sheet name="ผลการเพิ่มสมาชิกฯ ก.พ.67" sheetId="23" r:id="rId2"/>
    <sheet name="ผลจัดตั้งกลุ่มออมทรัพย์ฯ ก.พ.67" sheetId="19" r:id="rId3"/>
    <sheet name="ผลการเพิ่มสมาชิกฯ มี.ค.67" sheetId="18" r:id="rId4"/>
    <sheet name="ผลจัดตั้งกลุ่มออมทรัพย์ฯ มีค.67" sheetId="20" r:id="rId5"/>
    <sheet name="ผลการเพิ่มสมาชิกฯ เม.ย.67" sheetId="24" r:id="rId6"/>
    <sheet name="ผลการจัดตั้งกลุ่มออมฯ เม.ย.67" sheetId="25" r:id="rId7"/>
    <sheet name="ผลการเพิ่มสมาชิกฯ พ.ค.67" sheetId="26" r:id="rId8"/>
    <sheet name="ผลการจัดตั้งกลุ่มออมฯ พ.ค.67" sheetId="27" r:id="rId9"/>
    <sheet name="ผลการเพิ่มสมาชิกฯมิ.ย.67" sheetId="28" r:id="rId10"/>
    <sheet name="ผลจัดตั้งกลุ่มออมฯมิ.ย.67" sheetId="29" r:id="rId11"/>
    <sheet name="ผลการเพิ่มสมาชิกออมฯก.ค.67" sheetId="30" r:id="rId12"/>
    <sheet name="ผลจัดตั้งกลุ่มออมฯก.ค.67" sheetId="31" r:id="rId13"/>
    <sheet name="ผลการเพิ่มสมาชิกออมฯส.ค.67" sheetId="33" r:id="rId14"/>
    <sheet name="ผลจัดตั้งกลุ่มออมฯส.ค.67" sheetId="35" r:id="rId15"/>
    <sheet name="ผลการเพิ่มสมาชิกออมฯก.ย.67" sheetId="36" r:id="rId16"/>
    <sheet name="ผลจัดตั้งกลุ่มออมฯก.ย.67" sheetId="37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5" l="1"/>
  <c r="N169" i="36"/>
  <c r="M169" i="36"/>
  <c r="N168" i="36"/>
  <c r="M168" i="36"/>
  <c r="N166" i="36"/>
  <c r="M166" i="36"/>
  <c r="N165" i="36"/>
  <c r="M165" i="36"/>
  <c r="N164" i="36"/>
  <c r="M164" i="36"/>
  <c r="N163" i="36"/>
  <c r="M163" i="36"/>
  <c r="N162" i="36"/>
  <c r="M162" i="36"/>
  <c r="N161" i="36"/>
  <c r="M161" i="36"/>
  <c r="N167" i="36"/>
  <c r="M167" i="36"/>
  <c r="N186" i="36"/>
  <c r="M186" i="36"/>
  <c r="N185" i="36"/>
  <c r="M185" i="36"/>
  <c r="N184" i="36"/>
  <c r="M184" i="36"/>
  <c r="N172" i="36"/>
  <c r="M172" i="36"/>
  <c r="N171" i="36"/>
  <c r="M171" i="36"/>
  <c r="N195" i="36"/>
  <c r="M195" i="36"/>
  <c r="N198" i="36"/>
  <c r="M198" i="36"/>
  <c r="N152" i="36"/>
  <c r="M152" i="36"/>
  <c r="N154" i="36"/>
  <c r="M154" i="36"/>
  <c r="N150" i="36"/>
  <c r="M150" i="36"/>
  <c r="T19" i="15"/>
  <c r="T16" i="15"/>
  <c r="T17" i="15"/>
  <c r="T18" i="15"/>
  <c r="T5" i="15"/>
  <c r="T6" i="15"/>
  <c r="T7" i="15"/>
  <c r="T8" i="15"/>
  <c r="T9" i="15"/>
  <c r="T10" i="15"/>
  <c r="T11" i="15"/>
  <c r="T12" i="15"/>
  <c r="T13" i="15"/>
  <c r="T14" i="15"/>
  <c r="T15" i="15"/>
  <c r="R19" i="15"/>
  <c r="L346" i="36"/>
  <c r="K346" i="36"/>
  <c r="J346" i="36"/>
  <c r="N345" i="36"/>
  <c r="M345" i="36"/>
  <c r="N344" i="36"/>
  <c r="M344" i="36"/>
  <c r="N343" i="36"/>
  <c r="M343" i="36"/>
  <c r="N342" i="36"/>
  <c r="M342" i="36"/>
  <c r="N341" i="36"/>
  <c r="M341" i="36"/>
  <c r="N340" i="36"/>
  <c r="M340" i="36"/>
  <c r="N339" i="36"/>
  <c r="M339" i="36"/>
  <c r="N338" i="36"/>
  <c r="M338" i="36"/>
  <c r="N337" i="36"/>
  <c r="M337" i="36"/>
  <c r="N336" i="36"/>
  <c r="M336" i="36"/>
  <c r="N335" i="36"/>
  <c r="M335" i="36"/>
  <c r="N334" i="36"/>
  <c r="M334" i="36"/>
  <c r="N333" i="36"/>
  <c r="M333" i="36"/>
  <c r="N332" i="36"/>
  <c r="M332" i="36"/>
  <c r="N331" i="36"/>
  <c r="M331" i="36"/>
  <c r="N330" i="36"/>
  <c r="M330" i="36"/>
  <c r="N329" i="36"/>
  <c r="M329" i="36"/>
  <c r="N328" i="36"/>
  <c r="M328" i="36"/>
  <c r="N327" i="36"/>
  <c r="M327" i="36"/>
  <c r="N326" i="36"/>
  <c r="M326" i="36"/>
  <c r="N325" i="36"/>
  <c r="M325" i="36"/>
  <c r="N324" i="36"/>
  <c r="M324" i="36"/>
  <c r="N323" i="36"/>
  <c r="M323" i="36"/>
  <c r="N322" i="36"/>
  <c r="M322" i="36"/>
  <c r="N321" i="36"/>
  <c r="M321" i="36"/>
  <c r="N320" i="36"/>
  <c r="M320" i="36"/>
  <c r="N319" i="36"/>
  <c r="M319" i="36"/>
  <c r="N318" i="36"/>
  <c r="M318" i="36"/>
  <c r="N317" i="36"/>
  <c r="M317" i="36"/>
  <c r="N316" i="36"/>
  <c r="M316" i="36"/>
  <c r="N315" i="36"/>
  <c r="M315" i="36"/>
  <c r="N314" i="36"/>
  <c r="M314" i="36"/>
  <c r="N313" i="36"/>
  <c r="M313" i="36"/>
  <c r="N312" i="36"/>
  <c r="M312" i="36"/>
  <c r="N311" i="36"/>
  <c r="M311" i="36"/>
  <c r="N310" i="36"/>
  <c r="M310" i="36"/>
  <c r="N309" i="36"/>
  <c r="M309" i="36"/>
  <c r="N308" i="36"/>
  <c r="M308" i="36"/>
  <c r="N307" i="36"/>
  <c r="M307" i="36"/>
  <c r="N306" i="36"/>
  <c r="M306" i="36"/>
  <c r="N305" i="36"/>
  <c r="M305" i="36"/>
  <c r="N304" i="36"/>
  <c r="M304" i="36"/>
  <c r="N303" i="36"/>
  <c r="M303" i="36"/>
  <c r="N302" i="36"/>
  <c r="M302" i="36"/>
  <c r="N301" i="36"/>
  <c r="M301" i="36"/>
  <c r="N300" i="36"/>
  <c r="M300" i="36"/>
  <c r="N299" i="36"/>
  <c r="M299" i="36"/>
  <c r="N298" i="36"/>
  <c r="M298" i="36"/>
  <c r="N297" i="36"/>
  <c r="M297" i="36"/>
  <c r="N296" i="36"/>
  <c r="M296" i="36"/>
  <c r="N295" i="36"/>
  <c r="M295" i="36"/>
  <c r="N294" i="36"/>
  <c r="M294" i="36"/>
  <c r="L293" i="36"/>
  <c r="K293" i="36"/>
  <c r="J293" i="36"/>
  <c r="N292" i="36"/>
  <c r="M292" i="36"/>
  <c r="N291" i="36"/>
  <c r="M291" i="36"/>
  <c r="N290" i="36"/>
  <c r="M290" i="36"/>
  <c r="N289" i="36"/>
  <c r="M289" i="36"/>
  <c r="N288" i="36"/>
  <c r="M288" i="36"/>
  <c r="N287" i="36"/>
  <c r="M287" i="36"/>
  <c r="N286" i="36"/>
  <c r="M286" i="36"/>
  <c r="N285" i="36"/>
  <c r="M285" i="36"/>
  <c r="N284" i="36"/>
  <c r="M284" i="36"/>
  <c r="N283" i="36"/>
  <c r="M283" i="36"/>
  <c r="N282" i="36"/>
  <c r="M282" i="36"/>
  <c r="N281" i="36"/>
  <c r="M281" i="36"/>
  <c r="N280" i="36"/>
  <c r="M280" i="36"/>
  <c r="N279" i="36"/>
  <c r="M279" i="36"/>
  <c r="N278" i="36"/>
  <c r="M278" i="36"/>
  <c r="N277" i="36"/>
  <c r="M277" i="36"/>
  <c r="N276" i="36"/>
  <c r="M276" i="36"/>
  <c r="N275" i="36"/>
  <c r="M275" i="36"/>
  <c r="N274" i="36"/>
  <c r="M274" i="36"/>
  <c r="N273" i="36"/>
  <c r="M273" i="36"/>
  <c r="N272" i="36"/>
  <c r="M272" i="36"/>
  <c r="N271" i="36"/>
  <c r="M271" i="36"/>
  <c r="N270" i="36"/>
  <c r="M270" i="36"/>
  <c r="N269" i="36"/>
  <c r="M269" i="36"/>
  <c r="N268" i="36"/>
  <c r="M268" i="36"/>
  <c r="N267" i="36"/>
  <c r="M267" i="36"/>
  <c r="N266" i="36"/>
  <c r="M266" i="36"/>
  <c r="N265" i="36"/>
  <c r="M265" i="36"/>
  <c r="N264" i="36"/>
  <c r="M264" i="36"/>
  <c r="N263" i="36"/>
  <c r="M263" i="36"/>
  <c r="L262" i="36"/>
  <c r="K262" i="36"/>
  <c r="J262" i="36"/>
  <c r="N261" i="36"/>
  <c r="M261" i="36"/>
  <c r="N260" i="36"/>
  <c r="M260" i="36"/>
  <c r="N259" i="36"/>
  <c r="M259" i="36"/>
  <c r="N258" i="36"/>
  <c r="M258" i="36"/>
  <c r="N257" i="36"/>
  <c r="M257" i="36"/>
  <c r="N256" i="36"/>
  <c r="M256" i="36"/>
  <c r="N255" i="36"/>
  <c r="M255" i="36"/>
  <c r="N254" i="36"/>
  <c r="M254" i="36"/>
  <c r="N253" i="36"/>
  <c r="M253" i="36"/>
  <c r="N252" i="36"/>
  <c r="M252" i="36"/>
  <c r="L251" i="36"/>
  <c r="K251" i="36"/>
  <c r="J251" i="36"/>
  <c r="N250" i="36"/>
  <c r="M250" i="36"/>
  <c r="N249" i="36"/>
  <c r="M249" i="36"/>
  <c r="N248" i="36"/>
  <c r="M248" i="36"/>
  <c r="N247" i="36"/>
  <c r="M247" i="36"/>
  <c r="N246" i="36"/>
  <c r="M246" i="36"/>
  <c r="N245" i="36"/>
  <c r="M245" i="36"/>
  <c r="N244" i="36"/>
  <c r="M244" i="36"/>
  <c r="N243" i="36"/>
  <c r="M243" i="36"/>
  <c r="N242" i="36"/>
  <c r="M242" i="36"/>
  <c r="N241" i="36"/>
  <c r="M241" i="36"/>
  <c r="N240" i="36"/>
  <c r="M240" i="36"/>
  <c r="N239" i="36"/>
  <c r="M239" i="36"/>
  <c r="N238" i="36"/>
  <c r="M238" i="36"/>
  <c r="N237" i="36"/>
  <c r="M237" i="36"/>
  <c r="N236" i="36"/>
  <c r="M236" i="36"/>
  <c r="N235" i="36"/>
  <c r="M235" i="36"/>
  <c r="N234" i="36"/>
  <c r="M234" i="36"/>
  <c r="N233" i="36"/>
  <c r="M233" i="36"/>
  <c r="N232" i="36"/>
  <c r="M232" i="36"/>
  <c r="N231" i="36"/>
  <c r="M231" i="36"/>
  <c r="N230" i="36"/>
  <c r="M230" i="36"/>
  <c r="N229" i="36"/>
  <c r="M229" i="36"/>
  <c r="N228" i="36"/>
  <c r="M228" i="36"/>
  <c r="N227" i="36"/>
  <c r="M227" i="36"/>
  <c r="N226" i="36"/>
  <c r="M226" i="36"/>
  <c r="N225" i="36"/>
  <c r="M225" i="36"/>
  <c r="N224" i="36"/>
  <c r="M224" i="36"/>
  <c r="N223" i="36"/>
  <c r="M223" i="36"/>
  <c r="N222" i="36"/>
  <c r="M222" i="36"/>
  <c r="N221" i="36"/>
  <c r="M221" i="36"/>
  <c r="N220" i="36"/>
  <c r="M220" i="36"/>
  <c r="N219" i="36"/>
  <c r="M219" i="36"/>
  <c r="N218" i="36"/>
  <c r="M218" i="36"/>
  <c r="L217" i="36"/>
  <c r="K217" i="36"/>
  <c r="J217" i="36"/>
  <c r="N216" i="36"/>
  <c r="M216" i="36"/>
  <c r="N215" i="36"/>
  <c r="M215" i="36"/>
  <c r="N214" i="36"/>
  <c r="M214" i="36"/>
  <c r="N213" i="36"/>
  <c r="M213" i="36"/>
  <c r="N212" i="36"/>
  <c r="M212" i="36"/>
  <c r="L211" i="36"/>
  <c r="K211" i="36"/>
  <c r="J211" i="36"/>
  <c r="N210" i="36"/>
  <c r="M210" i="36"/>
  <c r="N209" i="36"/>
  <c r="M209" i="36"/>
  <c r="N208" i="36"/>
  <c r="M208" i="36"/>
  <c r="N207" i="36"/>
  <c r="M207" i="36"/>
  <c r="N206" i="36"/>
  <c r="M206" i="36"/>
  <c r="N205" i="36"/>
  <c r="M205" i="36"/>
  <c r="N204" i="36"/>
  <c r="M204" i="36"/>
  <c r="N203" i="36"/>
  <c r="M203" i="36"/>
  <c r="N202" i="36"/>
  <c r="M202" i="36"/>
  <c r="N201" i="36"/>
  <c r="M201" i="36"/>
  <c r="N200" i="36"/>
  <c r="M200" i="36"/>
  <c r="N199" i="36"/>
  <c r="M199" i="36"/>
  <c r="N197" i="36"/>
  <c r="M197" i="36"/>
  <c r="N196" i="36"/>
  <c r="M196" i="36"/>
  <c r="N194" i="36"/>
  <c r="M194" i="36"/>
  <c r="N193" i="36"/>
  <c r="M193" i="36"/>
  <c r="N192" i="36"/>
  <c r="M192" i="36"/>
  <c r="N191" i="36"/>
  <c r="M191" i="36"/>
  <c r="N190" i="36"/>
  <c r="M190" i="36"/>
  <c r="N189" i="36"/>
  <c r="M189" i="36"/>
  <c r="N188" i="36"/>
  <c r="M188" i="36"/>
  <c r="N187" i="36"/>
  <c r="M187" i="36"/>
  <c r="N183" i="36"/>
  <c r="M183" i="36"/>
  <c r="N182" i="36"/>
  <c r="M182" i="36"/>
  <c r="N181" i="36"/>
  <c r="M181" i="36"/>
  <c r="N180" i="36"/>
  <c r="M180" i="36"/>
  <c r="N179" i="36"/>
  <c r="M179" i="36"/>
  <c r="N178" i="36"/>
  <c r="M178" i="36"/>
  <c r="N177" i="36"/>
  <c r="M177" i="36"/>
  <c r="N176" i="36"/>
  <c r="M176" i="36"/>
  <c r="N175" i="36"/>
  <c r="M175" i="36"/>
  <c r="N174" i="36"/>
  <c r="M174" i="36"/>
  <c r="N173" i="36"/>
  <c r="M173" i="36"/>
  <c r="N170" i="36"/>
  <c r="M170" i="36"/>
  <c r="L160" i="36"/>
  <c r="K160" i="36"/>
  <c r="J160" i="36"/>
  <c r="N159" i="36"/>
  <c r="M159" i="36"/>
  <c r="N158" i="36"/>
  <c r="M158" i="36"/>
  <c r="N157" i="36"/>
  <c r="M157" i="36"/>
  <c r="N156" i="36"/>
  <c r="M156" i="36"/>
  <c r="N155" i="36"/>
  <c r="M155" i="36"/>
  <c r="N153" i="36"/>
  <c r="M153" i="36"/>
  <c r="N151" i="36"/>
  <c r="M151" i="36"/>
  <c r="N149" i="36"/>
  <c r="M149" i="36"/>
  <c r="L148" i="36"/>
  <c r="K148" i="36"/>
  <c r="J148" i="36"/>
  <c r="N147" i="36"/>
  <c r="M147" i="36"/>
  <c r="N146" i="36"/>
  <c r="M146" i="36"/>
  <c r="N145" i="36"/>
  <c r="M145" i="36"/>
  <c r="N144" i="36"/>
  <c r="N143" i="36"/>
  <c r="M143" i="36"/>
  <c r="N142" i="36"/>
  <c r="M142" i="36"/>
  <c r="N141" i="36"/>
  <c r="N140" i="36"/>
  <c r="M140" i="36"/>
  <c r="N139" i="36"/>
  <c r="M139" i="36"/>
  <c r="L138" i="36"/>
  <c r="K138" i="36"/>
  <c r="J138" i="36"/>
  <c r="N137" i="36"/>
  <c r="M137" i="36"/>
  <c r="N136" i="36"/>
  <c r="M136" i="36"/>
  <c r="N135" i="36"/>
  <c r="M135" i="36"/>
  <c r="N134" i="36"/>
  <c r="M134" i="36"/>
  <c r="N133" i="36"/>
  <c r="M133" i="36"/>
  <c r="N132" i="36"/>
  <c r="M132" i="36"/>
  <c r="N131" i="36"/>
  <c r="M131" i="36"/>
  <c r="N130" i="36"/>
  <c r="M130" i="36"/>
  <c r="N129" i="36"/>
  <c r="M129" i="36"/>
  <c r="N128" i="36"/>
  <c r="M128" i="36"/>
  <c r="N127" i="36"/>
  <c r="M127" i="36"/>
  <c r="N126" i="36"/>
  <c r="M126" i="36"/>
  <c r="N125" i="36"/>
  <c r="M125" i="36"/>
  <c r="N124" i="36"/>
  <c r="M124" i="36"/>
  <c r="N123" i="36"/>
  <c r="M123" i="36"/>
  <c r="N122" i="36"/>
  <c r="M122" i="36"/>
  <c r="N121" i="36"/>
  <c r="M121" i="36"/>
  <c r="N120" i="36"/>
  <c r="M120" i="36"/>
  <c r="L119" i="36"/>
  <c r="K119" i="36"/>
  <c r="J119" i="36"/>
  <c r="N118" i="36"/>
  <c r="M118" i="36"/>
  <c r="N117" i="36"/>
  <c r="M117" i="36"/>
  <c r="N116" i="36"/>
  <c r="M116" i="36"/>
  <c r="N115" i="36"/>
  <c r="M115" i="36"/>
  <c r="N114" i="36"/>
  <c r="M114" i="36"/>
  <c r="N113" i="36"/>
  <c r="M113" i="36"/>
  <c r="N112" i="36"/>
  <c r="M112" i="36"/>
  <c r="N111" i="36"/>
  <c r="M111" i="36"/>
  <c r="N110" i="36"/>
  <c r="M110" i="36"/>
  <c r="N109" i="36"/>
  <c r="M109" i="36"/>
  <c r="N108" i="36"/>
  <c r="M108" i="36"/>
  <c r="N107" i="36"/>
  <c r="M107" i="36"/>
  <c r="N106" i="36"/>
  <c r="M106" i="36"/>
  <c r="N105" i="36"/>
  <c r="M105" i="36"/>
  <c r="N104" i="36"/>
  <c r="M104" i="36"/>
  <c r="N103" i="36"/>
  <c r="M103" i="36"/>
  <c r="N102" i="36"/>
  <c r="M102" i="36"/>
  <c r="N101" i="36"/>
  <c r="M101" i="36"/>
  <c r="N100" i="36"/>
  <c r="M100" i="36"/>
  <c r="N99" i="36"/>
  <c r="M99" i="36"/>
  <c r="N98" i="36"/>
  <c r="M98" i="36"/>
  <c r="L97" i="36"/>
  <c r="K97" i="36"/>
  <c r="J97" i="36"/>
  <c r="N96" i="36"/>
  <c r="M96" i="36"/>
  <c r="N95" i="36"/>
  <c r="M95" i="36"/>
  <c r="N94" i="36"/>
  <c r="M94" i="36"/>
  <c r="N93" i="36"/>
  <c r="M93" i="36"/>
  <c r="N92" i="36"/>
  <c r="M92" i="36"/>
  <c r="N91" i="36"/>
  <c r="M91" i="36"/>
  <c r="N90" i="36"/>
  <c r="M90" i="36"/>
  <c r="N89" i="36"/>
  <c r="M89" i="36"/>
  <c r="N88" i="36"/>
  <c r="M88" i="36"/>
  <c r="N87" i="36"/>
  <c r="M87" i="36"/>
  <c r="N86" i="36"/>
  <c r="M86" i="36"/>
  <c r="N85" i="36"/>
  <c r="M85" i="36"/>
  <c r="N84" i="36"/>
  <c r="M84" i="36"/>
  <c r="N83" i="36"/>
  <c r="M83" i="36"/>
  <c r="N82" i="36"/>
  <c r="M82" i="36"/>
  <c r="L81" i="36"/>
  <c r="K81" i="36"/>
  <c r="J81" i="36"/>
  <c r="N80" i="36"/>
  <c r="M80" i="36"/>
  <c r="N79" i="36"/>
  <c r="M79" i="36"/>
  <c r="N78" i="36"/>
  <c r="M78" i="36"/>
  <c r="N77" i="36"/>
  <c r="M77" i="36"/>
  <c r="N76" i="36"/>
  <c r="M76" i="36"/>
  <c r="N75" i="36"/>
  <c r="M75" i="36"/>
  <c r="N74" i="36"/>
  <c r="M74" i="36"/>
  <c r="N73" i="36"/>
  <c r="M73" i="36"/>
  <c r="N72" i="36"/>
  <c r="M72" i="36"/>
  <c r="N71" i="36"/>
  <c r="M71" i="36"/>
  <c r="N70" i="36"/>
  <c r="M70" i="36"/>
  <c r="N69" i="36"/>
  <c r="M69" i="36"/>
  <c r="N68" i="36"/>
  <c r="M68" i="36"/>
  <c r="N67" i="36"/>
  <c r="M67" i="36"/>
  <c r="N66" i="36"/>
  <c r="M66" i="36"/>
  <c r="N65" i="36"/>
  <c r="M65" i="36"/>
  <c r="N64" i="36"/>
  <c r="M64" i="36"/>
  <c r="N63" i="36"/>
  <c r="M63" i="36"/>
  <c r="N62" i="36"/>
  <c r="M62" i="36"/>
  <c r="N61" i="36"/>
  <c r="M61" i="36"/>
  <c r="N60" i="36"/>
  <c r="M60" i="36"/>
  <c r="N59" i="36"/>
  <c r="M59" i="36"/>
  <c r="N58" i="36"/>
  <c r="M58" i="36"/>
  <c r="N57" i="36"/>
  <c r="M57" i="36"/>
  <c r="N56" i="36"/>
  <c r="M56" i="36"/>
  <c r="N55" i="36"/>
  <c r="M55" i="36"/>
  <c r="L54" i="36"/>
  <c r="K54" i="36"/>
  <c r="J54" i="36"/>
  <c r="N53" i="36"/>
  <c r="M53" i="36"/>
  <c r="N52" i="36"/>
  <c r="M52" i="36"/>
  <c r="N51" i="36"/>
  <c r="M51" i="36"/>
  <c r="N50" i="36"/>
  <c r="M50" i="36"/>
  <c r="N49" i="36"/>
  <c r="M49" i="36"/>
  <c r="N48" i="36"/>
  <c r="M48" i="36"/>
  <c r="N47" i="36"/>
  <c r="M47" i="36"/>
  <c r="N46" i="36"/>
  <c r="M46" i="36"/>
  <c r="N45" i="36"/>
  <c r="M45" i="36"/>
  <c r="N44" i="36"/>
  <c r="M44" i="36"/>
  <c r="N43" i="36"/>
  <c r="M43" i="36"/>
  <c r="N42" i="36"/>
  <c r="M42" i="36"/>
  <c r="N41" i="36"/>
  <c r="M41" i="36"/>
  <c r="N40" i="36"/>
  <c r="M40" i="36"/>
  <c r="N39" i="36"/>
  <c r="M39" i="36"/>
  <c r="N38" i="36"/>
  <c r="M38" i="36"/>
  <c r="N37" i="36"/>
  <c r="M37" i="36"/>
  <c r="N36" i="36"/>
  <c r="M36" i="36"/>
  <c r="N35" i="36"/>
  <c r="M35" i="36"/>
  <c r="N34" i="36"/>
  <c r="M34" i="36"/>
  <c r="N33" i="36"/>
  <c r="M33" i="36"/>
  <c r="N32" i="36"/>
  <c r="M32" i="36"/>
  <c r="N31" i="36"/>
  <c r="M31" i="36"/>
  <c r="N30" i="36"/>
  <c r="M30" i="36"/>
  <c r="N29" i="36"/>
  <c r="M29" i="36"/>
  <c r="N28" i="36"/>
  <c r="M28" i="36"/>
  <c r="N27" i="36"/>
  <c r="M27" i="36"/>
  <c r="L26" i="36"/>
  <c r="K26" i="36"/>
  <c r="J26" i="36"/>
  <c r="N25" i="36"/>
  <c r="M25" i="36"/>
  <c r="N24" i="36"/>
  <c r="M24" i="36"/>
  <c r="N23" i="36"/>
  <c r="M23" i="36"/>
  <c r="N22" i="36"/>
  <c r="M22" i="36"/>
  <c r="N21" i="36"/>
  <c r="M21" i="36"/>
  <c r="N20" i="36"/>
  <c r="M20" i="36"/>
  <c r="N19" i="36"/>
  <c r="M19" i="36"/>
  <c r="N18" i="36"/>
  <c r="M18" i="36"/>
  <c r="N17" i="36"/>
  <c r="M17" i="36"/>
  <c r="N16" i="36"/>
  <c r="M16" i="36"/>
  <c r="N15" i="36"/>
  <c r="M15" i="36"/>
  <c r="N14" i="36"/>
  <c r="M14" i="36"/>
  <c r="N13" i="36"/>
  <c r="M13" i="36"/>
  <c r="N12" i="36"/>
  <c r="M12" i="36"/>
  <c r="N11" i="36"/>
  <c r="M11" i="36"/>
  <c r="N10" i="36"/>
  <c r="M10" i="36"/>
  <c r="N9" i="36"/>
  <c r="M9" i="36"/>
  <c r="N8" i="36"/>
  <c r="M8" i="36"/>
  <c r="N7" i="36"/>
  <c r="M7" i="36"/>
  <c r="J8" i="15"/>
  <c r="N174" i="33"/>
  <c r="M174" i="33"/>
  <c r="N173" i="33"/>
  <c r="M173" i="33"/>
  <c r="L197" i="33"/>
  <c r="K197" i="33"/>
  <c r="N158" i="33"/>
  <c r="M158" i="33"/>
  <c r="K97" i="33"/>
  <c r="M84" i="33"/>
  <c r="N84" i="33"/>
  <c r="N87" i="33"/>
  <c r="M87" i="33"/>
  <c r="N96" i="33"/>
  <c r="M96" i="33"/>
  <c r="N95" i="33"/>
  <c r="M95" i="33"/>
  <c r="N83" i="33"/>
  <c r="M83" i="33"/>
  <c r="M217" i="36" l="1"/>
  <c r="N81" i="36"/>
  <c r="M262" i="36"/>
  <c r="N262" i="36"/>
  <c r="N217" i="36"/>
  <c r="M148" i="36"/>
  <c r="M251" i="36"/>
  <c r="N251" i="36"/>
  <c r="N54" i="36"/>
  <c r="M54" i="36"/>
  <c r="M81" i="36"/>
  <c r="M346" i="36"/>
  <c r="N148" i="36"/>
  <c r="N346" i="36"/>
  <c r="N293" i="36"/>
  <c r="M293" i="36"/>
  <c r="N211" i="36"/>
  <c r="M211" i="36"/>
  <c r="N160" i="36"/>
  <c r="M160" i="36"/>
  <c r="M138" i="36"/>
  <c r="N138" i="36"/>
  <c r="M119" i="36"/>
  <c r="N119" i="36"/>
  <c r="J347" i="36"/>
  <c r="N97" i="36"/>
  <c r="M97" i="36"/>
  <c r="K347" i="36"/>
  <c r="L347" i="36"/>
  <c r="N26" i="36"/>
  <c r="M26" i="36"/>
  <c r="J6" i="15"/>
  <c r="J7" i="15"/>
  <c r="J9" i="15"/>
  <c r="J10" i="15"/>
  <c r="J11" i="15"/>
  <c r="J12" i="15"/>
  <c r="J13" i="15"/>
  <c r="J15" i="15"/>
  <c r="J16" i="15"/>
  <c r="J17" i="15"/>
  <c r="J18" i="15"/>
  <c r="J5" i="15"/>
  <c r="S6" i="15"/>
  <c r="S7" i="15"/>
  <c r="S8" i="15"/>
  <c r="S9" i="15"/>
  <c r="S10" i="15"/>
  <c r="S11" i="15"/>
  <c r="S12" i="15"/>
  <c r="S13" i="15"/>
  <c r="S14" i="15"/>
  <c r="S15" i="15"/>
  <c r="S16" i="15"/>
  <c r="S17" i="15"/>
  <c r="S18" i="15"/>
  <c r="S5" i="15"/>
  <c r="L332" i="33"/>
  <c r="K332" i="33"/>
  <c r="J332" i="33"/>
  <c r="N331" i="33"/>
  <c r="M331" i="33"/>
  <c r="N330" i="33"/>
  <c r="M330" i="33"/>
  <c r="N329" i="33"/>
  <c r="M329" i="33"/>
  <c r="N328" i="33"/>
  <c r="M328" i="33"/>
  <c r="N327" i="33"/>
  <c r="M327" i="33"/>
  <c r="N326" i="33"/>
  <c r="M326" i="33"/>
  <c r="N325" i="33"/>
  <c r="M325" i="33"/>
  <c r="N324" i="33"/>
  <c r="M324" i="33"/>
  <c r="N323" i="33"/>
  <c r="M323" i="33"/>
  <c r="N322" i="33"/>
  <c r="M322" i="33"/>
  <c r="N321" i="33"/>
  <c r="M321" i="33"/>
  <c r="N320" i="33"/>
  <c r="M320" i="33"/>
  <c r="N319" i="33"/>
  <c r="M319" i="33"/>
  <c r="N318" i="33"/>
  <c r="M318" i="33"/>
  <c r="N317" i="33"/>
  <c r="M317" i="33"/>
  <c r="N316" i="33"/>
  <c r="M316" i="33"/>
  <c r="N315" i="33"/>
  <c r="M315" i="33"/>
  <c r="N314" i="33"/>
  <c r="M314" i="33"/>
  <c r="N313" i="33"/>
  <c r="M313" i="33"/>
  <c r="N312" i="33"/>
  <c r="M312" i="33"/>
  <c r="N311" i="33"/>
  <c r="M311" i="33"/>
  <c r="N310" i="33"/>
  <c r="M310" i="33"/>
  <c r="N309" i="33"/>
  <c r="M309" i="33"/>
  <c r="N308" i="33"/>
  <c r="M308" i="33"/>
  <c r="N307" i="33"/>
  <c r="M307" i="33"/>
  <c r="N306" i="33"/>
  <c r="M306" i="33"/>
  <c r="N305" i="33"/>
  <c r="M305" i="33"/>
  <c r="N304" i="33"/>
  <c r="M304" i="33"/>
  <c r="N303" i="33"/>
  <c r="M303" i="33"/>
  <c r="N302" i="33"/>
  <c r="M302" i="33"/>
  <c r="N301" i="33"/>
  <c r="M301" i="33"/>
  <c r="N300" i="33"/>
  <c r="M300" i="33"/>
  <c r="N299" i="33"/>
  <c r="M299" i="33"/>
  <c r="N298" i="33"/>
  <c r="M298" i="33"/>
  <c r="N297" i="33"/>
  <c r="M297" i="33"/>
  <c r="N296" i="33"/>
  <c r="M296" i="33"/>
  <c r="N295" i="33"/>
  <c r="M295" i="33"/>
  <c r="N294" i="33"/>
  <c r="M294" i="33"/>
  <c r="N293" i="33"/>
  <c r="M293" i="33"/>
  <c r="N292" i="33"/>
  <c r="M292" i="33"/>
  <c r="N291" i="33"/>
  <c r="M291" i="33"/>
  <c r="N290" i="33"/>
  <c r="M290" i="33"/>
  <c r="N289" i="33"/>
  <c r="M289" i="33"/>
  <c r="N288" i="33"/>
  <c r="M288" i="33"/>
  <c r="N287" i="33"/>
  <c r="M287" i="33"/>
  <c r="N286" i="33"/>
  <c r="M286" i="33"/>
  <c r="N285" i="33"/>
  <c r="M285" i="33"/>
  <c r="N284" i="33"/>
  <c r="M284" i="33"/>
  <c r="N283" i="33"/>
  <c r="M283" i="33"/>
  <c r="N282" i="33"/>
  <c r="M282" i="33"/>
  <c r="N281" i="33"/>
  <c r="M281" i="33"/>
  <c r="N280" i="33"/>
  <c r="M280" i="33"/>
  <c r="L279" i="33"/>
  <c r="K279" i="33"/>
  <c r="J279" i="33"/>
  <c r="N278" i="33"/>
  <c r="M278" i="33"/>
  <c r="N277" i="33"/>
  <c r="M277" i="33"/>
  <c r="N276" i="33"/>
  <c r="M276" i="33"/>
  <c r="N275" i="33"/>
  <c r="M275" i="33"/>
  <c r="N274" i="33"/>
  <c r="M274" i="33"/>
  <c r="N273" i="33"/>
  <c r="M273" i="33"/>
  <c r="N272" i="33"/>
  <c r="M272" i="33"/>
  <c r="N271" i="33"/>
  <c r="M271" i="33"/>
  <c r="N270" i="33"/>
  <c r="M270" i="33"/>
  <c r="N269" i="33"/>
  <c r="M269" i="33"/>
  <c r="N268" i="33"/>
  <c r="M268" i="33"/>
  <c r="N267" i="33"/>
  <c r="M267" i="33"/>
  <c r="N266" i="33"/>
  <c r="M266" i="33"/>
  <c r="N265" i="33"/>
  <c r="M265" i="33"/>
  <c r="N264" i="33"/>
  <c r="M264" i="33"/>
  <c r="N263" i="33"/>
  <c r="M263" i="33"/>
  <c r="N262" i="33"/>
  <c r="M262" i="33"/>
  <c r="N261" i="33"/>
  <c r="M261" i="33"/>
  <c r="N260" i="33"/>
  <c r="M260" i="33"/>
  <c r="N259" i="33"/>
  <c r="M259" i="33"/>
  <c r="N258" i="33"/>
  <c r="M258" i="33"/>
  <c r="N257" i="33"/>
  <c r="M257" i="33"/>
  <c r="N256" i="33"/>
  <c r="M256" i="33"/>
  <c r="N255" i="33"/>
  <c r="M255" i="33"/>
  <c r="N254" i="33"/>
  <c r="M254" i="33"/>
  <c r="N253" i="33"/>
  <c r="M253" i="33"/>
  <c r="N252" i="33"/>
  <c r="M252" i="33"/>
  <c r="N251" i="33"/>
  <c r="M251" i="33"/>
  <c r="N250" i="33"/>
  <c r="M250" i="33"/>
  <c r="N249" i="33"/>
  <c r="M249" i="33"/>
  <c r="L248" i="33"/>
  <c r="K248" i="33"/>
  <c r="J248" i="33"/>
  <c r="N247" i="33"/>
  <c r="M247" i="33"/>
  <c r="N246" i="33"/>
  <c r="M246" i="33"/>
  <c r="N245" i="33"/>
  <c r="M245" i="33"/>
  <c r="N244" i="33"/>
  <c r="M244" i="33"/>
  <c r="N243" i="33"/>
  <c r="M243" i="33"/>
  <c r="N242" i="33"/>
  <c r="M242" i="33"/>
  <c r="N241" i="33"/>
  <c r="M241" i="33"/>
  <c r="N240" i="33"/>
  <c r="M240" i="33"/>
  <c r="N239" i="33"/>
  <c r="M239" i="33"/>
  <c r="N238" i="33"/>
  <c r="M238" i="33"/>
  <c r="L237" i="33"/>
  <c r="K237" i="33"/>
  <c r="J237" i="33"/>
  <c r="N236" i="33"/>
  <c r="M236" i="33"/>
  <c r="N235" i="33"/>
  <c r="M235" i="33"/>
  <c r="N234" i="33"/>
  <c r="M234" i="33"/>
  <c r="N233" i="33"/>
  <c r="M233" i="33"/>
  <c r="N232" i="33"/>
  <c r="M232" i="33"/>
  <c r="N231" i="33"/>
  <c r="M231" i="33"/>
  <c r="N230" i="33"/>
  <c r="M230" i="33"/>
  <c r="N229" i="33"/>
  <c r="M229" i="33"/>
  <c r="N228" i="33"/>
  <c r="M228" i="33"/>
  <c r="N227" i="33"/>
  <c r="M227" i="33"/>
  <c r="N226" i="33"/>
  <c r="M226" i="33"/>
  <c r="N225" i="33"/>
  <c r="M225" i="33"/>
  <c r="N224" i="33"/>
  <c r="M224" i="33"/>
  <c r="N223" i="33"/>
  <c r="M223" i="33"/>
  <c r="N222" i="33"/>
  <c r="M222" i="33"/>
  <c r="N221" i="33"/>
  <c r="M221" i="33"/>
  <c r="N220" i="33"/>
  <c r="M220" i="33"/>
  <c r="N219" i="33"/>
  <c r="M219" i="33"/>
  <c r="N218" i="33"/>
  <c r="M218" i="33"/>
  <c r="N217" i="33"/>
  <c r="M217" i="33"/>
  <c r="N216" i="33"/>
  <c r="M216" i="33"/>
  <c r="N215" i="33"/>
  <c r="M215" i="33"/>
  <c r="N214" i="33"/>
  <c r="M214" i="33"/>
  <c r="N213" i="33"/>
  <c r="M213" i="33"/>
  <c r="N212" i="33"/>
  <c r="M212" i="33"/>
  <c r="N211" i="33"/>
  <c r="M211" i="33"/>
  <c r="N210" i="33"/>
  <c r="M210" i="33"/>
  <c r="N209" i="33"/>
  <c r="M209" i="33"/>
  <c r="N208" i="33"/>
  <c r="M208" i="33"/>
  <c r="N207" i="33"/>
  <c r="M207" i="33"/>
  <c r="N206" i="33"/>
  <c r="M206" i="33"/>
  <c r="N205" i="33"/>
  <c r="M205" i="33"/>
  <c r="N204" i="33"/>
  <c r="M204" i="33"/>
  <c r="L203" i="33"/>
  <c r="K203" i="33"/>
  <c r="J203" i="33"/>
  <c r="N202" i="33"/>
  <c r="M202" i="33"/>
  <c r="N201" i="33"/>
  <c r="M201" i="33"/>
  <c r="N200" i="33"/>
  <c r="M200" i="33"/>
  <c r="N199" i="33"/>
  <c r="M199" i="33"/>
  <c r="N198" i="33"/>
  <c r="M198" i="33"/>
  <c r="J197" i="33"/>
  <c r="N196" i="33"/>
  <c r="M196" i="33"/>
  <c r="N195" i="33"/>
  <c r="M195" i="33"/>
  <c r="N194" i="33"/>
  <c r="M194" i="33"/>
  <c r="N193" i="33"/>
  <c r="M193" i="33"/>
  <c r="N192" i="33"/>
  <c r="M192" i="33"/>
  <c r="N191" i="33"/>
  <c r="M191" i="33"/>
  <c r="N190" i="33"/>
  <c r="M190" i="33"/>
  <c r="N189" i="33"/>
  <c r="M189" i="33"/>
  <c r="N188" i="33"/>
  <c r="M188" i="33"/>
  <c r="N187" i="33"/>
  <c r="M187" i="33"/>
  <c r="N186" i="33"/>
  <c r="M186" i="33"/>
  <c r="N185" i="33"/>
  <c r="M185" i="33"/>
  <c r="N184" i="33"/>
  <c r="M184" i="33"/>
  <c r="N183" i="33"/>
  <c r="M183" i="33"/>
  <c r="N182" i="33"/>
  <c r="M182" i="33"/>
  <c r="N181" i="33"/>
  <c r="M181" i="33"/>
  <c r="N180" i="33"/>
  <c r="M180" i="33"/>
  <c r="N179" i="33"/>
  <c r="M179" i="33"/>
  <c r="N178" i="33"/>
  <c r="M178" i="33"/>
  <c r="N177" i="33"/>
  <c r="M177" i="33"/>
  <c r="N176" i="33"/>
  <c r="M176" i="33"/>
  <c r="N175" i="33"/>
  <c r="M175" i="33"/>
  <c r="N172" i="33"/>
  <c r="M172" i="33"/>
  <c r="N171" i="33"/>
  <c r="M171" i="33"/>
  <c r="N170" i="33"/>
  <c r="M170" i="33"/>
  <c r="N169" i="33"/>
  <c r="M169" i="33"/>
  <c r="N168" i="33"/>
  <c r="M168" i="33"/>
  <c r="N167" i="33"/>
  <c r="M167" i="33"/>
  <c r="N166" i="33"/>
  <c r="M166" i="33"/>
  <c r="N165" i="33"/>
  <c r="M165" i="33"/>
  <c r="N164" i="33"/>
  <c r="M164" i="33"/>
  <c r="N163" i="33"/>
  <c r="M163" i="33"/>
  <c r="N162" i="33"/>
  <c r="M162" i="33"/>
  <c r="N161" i="33"/>
  <c r="M161" i="33"/>
  <c r="N160" i="33"/>
  <c r="M160" i="33"/>
  <c r="N159" i="33"/>
  <c r="M159" i="33"/>
  <c r="L157" i="33"/>
  <c r="K157" i="33"/>
  <c r="J157" i="33"/>
  <c r="N156" i="33"/>
  <c r="M156" i="33"/>
  <c r="N155" i="33"/>
  <c r="M155" i="33"/>
  <c r="N154" i="33"/>
  <c r="M154" i="33"/>
  <c r="N153" i="33"/>
  <c r="M153" i="33"/>
  <c r="N152" i="33"/>
  <c r="M152" i="33"/>
  <c r="N151" i="33"/>
  <c r="M151" i="33"/>
  <c r="N150" i="33"/>
  <c r="M150" i="33"/>
  <c r="N149" i="33"/>
  <c r="M149" i="33"/>
  <c r="L148" i="33"/>
  <c r="K148" i="33"/>
  <c r="J148" i="33"/>
  <c r="N147" i="33"/>
  <c r="M147" i="33"/>
  <c r="N146" i="33"/>
  <c r="M146" i="33"/>
  <c r="N145" i="33"/>
  <c r="M145" i="33"/>
  <c r="N144" i="33"/>
  <c r="N143" i="33"/>
  <c r="M143" i="33"/>
  <c r="N142" i="33"/>
  <c r="M142" i="33"/>
  <c r="N141" i="33"/>
  <c r="N140" i="33"/>
  <c r="M140" i="33"/>
  <c r="N139" i="33"/>
  <c r="M139" i="33"/>
  <c r="L138" i="33"/>
  <c r="K138" i="33"/>
  <c r="J138" i="33"/>
  <c r="N137" i="33"/>
  <c r="M137" i="33"/>
  <c r="N136" i="33"/>
  <c r="M136" i="33"/>
  <c r="N135" i="33"/>
  <c r="M135" i="33"/>
  <c r="N134" i="33"/>
  <c r="M134" i="33"/>
  <c r="N133" i="33"/>
  <c r="M133" i="33"/>
  <c r="N132" i="33"/>
  <c r="M132" i="33"/>
  <c r="N131" i="33"/>
  <c r="M131" i="33"/>
  <c r="N130" i="33"/>
  <c r="M130" i="33"/>
  <c r="N129" i="33"/>
  <c r="M129" i="33"/>
  <c r="N128" i="33"/>
  <c r="M128" i="33"/>
  <c r="N127" i="33"/>
  <c r="M127" i="33"/>
  <c r="N126" i="33"/>
  <c r="M126" i="33"/>
  <c r="N125" i="33"/>
  <c r="M125" i="33"/>
  <c r="N124" i="33"/>
  <c r="M124" i="33"/>
  <c r="N123" i="33"/>
  <c r="M123" i="33"/>
  <c r="N122" i="33"/>
  <c r="M122" i="33"/>
  <c r="N121" i="33"/>
  <c r="M121" i="33"/>
  <c r="N120" i="33"/>
  <c r="M120" i="33"/>
  <c r="L119" i="33"/>
  <c r="K119" i="33"/>
  <c r="J119" i="33"/>
  <c r="N118" i="33"/>
  <c r="M118" i="33"/>
  <c r="N117" i="33"/>
  <c r="M117" i="33"/>
  <c r="N116" i="33"/>
  <c r="M116" i="33"/>
  <c r="N115" i="33"/>
  <c r="M115" i="33"/>
  <c r="N114" i="33"/>
  <c r="M114" i="33"/>
  <c r="N113" i="33"/>
  <c r="M113" i="33"/>
  <c r="N112" i="33"/>
  <c r="M112" i="33"/>
  <c r="N111" i="33"/>
  <c r="M111" i="33"/>
  <c r="N110" i="33"/>
  <c r="M110" i="33"/>
  <c r="N109" i="33"/>
  <c r="M109" i="33"/>
  <c r="N108" i="33"/>
  <c r="M108" i="33"/>
  <c r="N107" i="33"/>
  <c r="M107" i="33"/>
  <c r="N106" i="33"/>
  <c r="M106" i="33"/>
  <c r="N105" i="33"/>
  <c r="M105" i="33"/>
  <c r="N104" i="33"/>
  <c r="M104" i="33"/>
  <c r="N103" i="33"/>
  <c r="M103" i="33"/>
  <c r="N102" i="33"/>
  <c r="M102" i="33"/>
  <c r="N101" i="33"/>
  <c r="M101" i="33"/>
  <c r="N100" i="33"/>
  <c r="M100" i="33"/>
  <c r="N99" i="33"/>
  <c r="M99" i="33"/>
  <c r="N98" i="33"/>
  <c r="M98" i="33"/>
  <c r="L97" i="33"/>
  <c r="J97" i="33"/>
  <c r="N94" i="33"/>
  <c r="M94" i="33"/>
  <c r="N93" i="33"/>
  <c r="M93" i="33"/>
  <c r="N92" i="33"/>
  <c r="M92" i="33"/>
  <c r="N91" i="33"/>
  <c r="M91" i="33"/>
  <c r="N90" i="33"/>
  <c r="M90" i="33"/>
  <c r="N89" i="33"/>
  <c r="M89" i="33"/>
  <c r="N88" i="33"/>
  <c r="M88" i="33"/>
  <c r="N86" i="33"/>
  <c r="M86" i="33"/>
  <c r="N85" i="33"/>
  <c r="M85" i="33"/>
  <c r="N82" i="33"/>
  <c r="M82" i="33"/>
  <c r="L81" i="33"/>
  <c r="K81" i="33"/>
  <c r="J81" i="33"/>
  <c r="N80" i="33"/>
  <c r="M80" i="33"/>
  <c r="N79" i="33"/>
  <c r="M79" i="33"/>
  <c r="N78" i="33"/>
  <c r="M78" i="33"/>
  <c r="N77" i="33"/>
  <c r="M77" i="33"/>
  <c r="N76" i="33"/>
  <c r="M76" i="33"/>
  <c r="N75" i="33"/>
  <c r="M75" i="33"/>
  <c r="N74" i="33"/>
  <c r="M74" i="33"/>
  <c r="N73" i="33"/>
  <c r="M73" i="33"/>
  <c r="N72" i="33"/>
  <c r="M72" i="33"/>
  <c r="N71" i="33"/>
  <c r="M71" i="33"/>
  <c r="N70" i="33"/>
  <c r="M70" i="33"/>
  <c r="N69" i="33"/>
  <c r="M69" i="33"/>
  <c r="N68" i="33"/>
  <c r="M68" i="33"/>
  <c r="N67" i="33"/>
  <c r="M67" i="33"/>
  <c r="N66" i="33"/>
  <c r="M66" i="33"/>
  <c r="N65" i="33"/>
  <c r="M65" i="33"/>
  <c r="N64" i="33"/>
  <c r="M64" i="33"/>
  <c r="N63" i="33"/>
  <c r="M63" i="33"/>
  <c r="N62" i="33"/>
  <c r="M62" i="33"/>
  <c r="N61" i="33"/>
  <c r="M61" i="33"/>
  <c r="N60" i="33"/>
  <c r="M60" i="33"/>
  <c r="N59" i="33"/>
  <c r="M59" i="33"/>
  <c r="N58" i="33"/>
  <c r="M58" i="33"/>
  <c r="N57" i="33"/>
  <c r="M57" i="33"/>
  <c r="N56" i="33"/>
  <c r="M56" i="33"/>
  <c r="N55" i="33"/>
  <c r="M55" i="33"/>
  <c r="L54" i="33"/>
  <c r="K54" i="33"/>
  <c r="J54" i="33"/>
  <c r="N53" i="33"/>
  <c r="M53" i="33"/>
  <c r="N52" i="33"/>
  <c r="M52" i="33"/>
  <c r="N51" i="33"/>
  <c r="M51" i="33"/>
  <c r="N50" i="33"/>
  <c r="M50" i="33"/>
  <c r="N49" i="33"/>
  <c r="M49" i="33"/>
  <c r="N48" i="33"/>
  <c r="M48" i="33"/>
  <c r="N47" i="33"/>
  <c r="M47" i="33"/>
  <c r="N46" i="33"/>
  <c r="M46" i="33"/>
  <c r="N45" i="33"/>
  <c r="M45" i="33"/>
  <c r="N44" i="33"/>
  <c r="M44" i="33"/>
  <c r="N43" i="33"/>
  <c r="M43" i="33"/>
  <c r="N42" i="33"/>
  <c r="M42" i="33"/>
  <c r="N41" i="33"/>
  <c r="M41" i="33"/>
  <c r="N40" i="33"/>
  <c r="M40" i="33"/>
  <c r="N39" i="33"/>
  <c r="M39" i="33"/>
  <c r="N38" i="33"/>
  <c r="M38" i="33"/>
  <c r="N37" i="33"/>
  <c r="M37" i="33"/>
  <c r="N36" i="33"/>
  <c r="M36" i="33"/>
  <c r="N35" i="33"/>
  <c r="M35" i="33"/>
  <c r="N34" i="33"/>
  <c r="M34" i="33"/>
  <c r="N33" i="33"/>
  <c r="M33" i="33"/>
  <c r="N32" i="33"/>
  <c r="M32" i="33"/>
  <c r="N31" i="33"/>
  <c r="M31" i="33"/>
  <c r="N30" i="33"/>
  <c r="M30" i="33"/>
  <c r="N29" i="33"/>
  <c r="M29" i="33"/>
  <c r="N28" i="33"/>
  <c r="M28" i="33"/>
  <c r="N27" i="33"/>
  <c r="M27" i="33"/>
  <c r="L26" i="33"/>
  <c r="K26" i="33"/>
  <c r="J26" i="33"/>
  <c r="N25" i="33"/>
  <c r="M25" i="33"/>
  <c r="N24" i="33"/>
  <c r="M24" i="33"/>
  <c r="N23" i="33"/>
  <c r="M23" i="33"/>
  <c r="N22" i="33"/>
  <c r="M22" i="33"/>
  <c r="N21" i="33"/>
  <c r="M21" i="33"/>
  <c r="N20" i="33"/>
  <c r="M20" i="33"/>
  <c r="N19" i="33"/>
  <c r="M19" i="33"/>
  <c r="N18" i="33"/>
  <c r="M18" i="33"/>
  <c r="N17" i="33"/>
  <c r="M17" i="33"/>
  <c r="N16" i="33"/>
  <c r="M16" i="33"/>
  <c r="N15" i="33"/>
  <c r="M15" i="33"/>
  <c r="N14" i="33"/>
  <c r="M14" i="33"/>
  <c r="N13" i="33"/>
  <c r="M13" i="33"/>
  <c r="N12" i="33"/>
  <c r="M12" i="33"/>
  <c r="N11" i="33"/>
  <c r="M11" i="33"/>
  <c r="N10" i="33"/>
  <c r="M10" i="33"/>
  <c r="N9" i="33"/>
  <c r="M9" i="33"/>
  <c r="N8" i="33"/>
  <c r="M8" i="33"/>
  <c r="N7" i="33"/>
  <c r="M7" i="33"/>
  <c r="P19" i="15"/>
  <c r="O19" i="15"/>
  <c r="N143" i="30"/>
  <c r="N180" i="30" s="1"/>
  <c r="M143" i="30"/>
  <c r="N142" i="30"/>
  <c r="M142" i="30"/>
  <c r="N141" i="30"/>
  <c r="M141" i="30"/>
  <c r="N178" i="30"/>
  <c r="M178" i="30"/>
  <c r="N177" i="30"/>
  <c r="M177" i="30"/>
  <c r="N158" i="30"/>
  <c r="M158" i="30"/>
  <c r="N157" i="30"/>
  <c r="M157" i="30"/>
  <c r="N156" i="30"/>
  <c r="M156" i="30"/>
  <c r="N155" i="30"/>
  <c r="M155" i="30"/>
  <c r="N154" i="30"/>
  <c r="M154" i="30"/>
  <c r="N153" i="30"/>
  <c r="M153" i="30"/>
  <c r="N152" i="30"/>
  <c r="M152" i="30"/>
  <c r="N151" i="30"/>
  <c r="M151" i="30"/>
  <c r="N150" i="30"/>
  <c r="M150" i="30"/>
  <c r="N16" i="30"/>
  <c r="M16" i="30"/>
  <c r="N15" i="30"/>
  <c r="M15" i="30"/>
  <c r="N14" i="30"/>
  <c r="M14" i="30"/>
  <c r="N12" i="30"/>
  <c r="M12" i="30"/>
  <c r="N52" i="30"/>
  <c r="M52" i="30"/>
  <c r="N49" i="30"/>
  <c r="M49" i="30"/>
  <c r="N29" i="30"/>
  <c r="N30" i="30"/>
  <c r="M29" i="30"/>
  <c r="M30" i="30"/>
  <c r="L315" i="30"/>
  <c r="K315" i="30"/>
  <c r="J315" i="30"/>
  <c r="N314" i="30"/>
  <c r="M314" i="30"/>
  <c r="N313" i="30"/>
  <c r="M313" i="30"/>
  <c r="N312" i="30"/>
  <c r="M312" i="30"/>
  <c r="N311" i="30"/>
  <c r="M311" i="30"/>
  <c r="N310" i="30"/>
  <c r="M310" i="30"/>
  <c r="N309" i="30"/>
  <c r="M309" i="30"/>
  <c r="N308" i="30"/>
  <c r="M308" i="30"/>
  <c r="N307" i="30"/>
  <c r="M307" i="30"/>
  <c r="N306" i="30"/>
  <c r="M306" i="30"/>
  <c r="N305" i="30"/>
  <c r="M305" i="30"/>
  <c r="N304" i="30"/>
  <c r="M304" i="30"/>
  <c r="N303" i="30"/>
  <c r="M303" i="30"/>
  <c r="N302" i="30"/>
  <c r="M302" i="30"/>
  <c r="N301" i="30"/>
  <c r="M301" i="30"/>
  <c r="N300" i="30"/>
  <c r="M300" i="30"/>
  <c r="N299" i="30"/>
  <c r="M299" i="30"/>
  <c r="N298" i="30"/>
  <c r="M298" i="30"/>
  <c r="N297" i="30"/>
  <c r="M297" i="30"/>
  <c r="N296" i="30"/>
  <c r="M296" i="30"/>
  <c r="N295" i="30"/>
  <c r="M295" i="30"/>
  <c r="N294" i="30"/>
  <c r="M294" i="30"/>
  <c r="N293" i="30"/>
  <c r="M293" i="30"/>
  <c r="N292" i="30"/>
  <c r="M292" i="30"/>
  <c r="N291" i="30"/>
  <c r="M291" i="30"/>
  <c r="N290" i="30"/>
  <c r="M290" i="30"/>
  <c r="N289" i="30"/>
  <c r="M289" i="30"/>
  <c r="N288" i="30"/>
  <c r="M288" i="30"/>
  <c r="N287" i="30"/>
  <c r="M287" i="30"/>
  <c r="N286" i="30"/>
  <c r="M286" i="30"/>
  <c r="N285" i="30"/>
  <c r="M285" i="30"/>
  <c r="N284" i="30"/>
  <c r="M284" i="30"/>
  <c r="N283" i="30"/>
  <c r="M283" i="30"/>
  <c r="N282" i="30"/>
  <c r="M282" i="30"/>
  <c r="N281" i="30"/>
  <c r="M281" i="30"/>
  <c r="N280" i="30"/>
  <c r="M280" i="30"/>
  <c r="N279" i="30"/>
  <c r="M279" i="30"/>
  <c r="N278" i="30"/>
  <c r="M278" i="30"/>
  <c r="N277" i="30"/>
  <c r="M277" i="30"/>
  <c r="N276" i="30"/>
  <c r="M276" i="30"/>
  <c r="N275" i="30"/>
  <c r="M275" i="30"/>
  <c r="N274" i="30"/>
  <c r="M274" i="30"/>
  <c r="N273" i="30"/>
  <c r="M273" i="30"/>
  <c r="N272" i="30"/>
  <c r="M272" i="30"/>
  <c r="N271" i="30"/>
  <c r="M271" i="30"/>
  <c r="N270" i="30"/>
  <c r="M270" i="30"/>
  <c r="N269" i="30"/>
  <c r="M269" i="30"/>
  <c r="N268" i="30"/>
  <c r="M268" i="30"/>
  <c r="N267" i="30"/>
  <c r="M267" i="30"/>
  <c r="N266" i="30"/>
  <c r="M266" i="30"/>
  <c r="N265" i="30"/>
  <c r="N315" i="30" s="1"/>
  <c r="M265" i="30"/>
  <c r="N264" i="30"/>
  <c r="M264" i="30"/>
  <c r="N263" i="30"/>
  <c r="M263" i="30"/>
  <c r="M315" i="30" s="1"/>
  <c r="L262" i="30"/>
  <c r="K262" i="30"/>
  <c r="J262" i="30"/>
  <c r="N261" i="30"/>
  <c r="M261" i="30"/>
  <c r="N260" i="30"/>
  <c r="M260" i="30"/>
  <c r="N259" i="30"/>
  <c r="M259" i="30"/>
  <c r="N258" i="30"/>
  <c r="M258" i="30"/>
  <c r="N257" i="30"/>
  <c r="M257" i="30"/>
  <c r="N256" i="30"/>
  <c r="M256" i="30"/>
  <c r="N255" i="30"/>
  <c r="M255" i="30"/>
  <c r="N254" i="30"/>
  <c r="M254" i="30"/>
  <c r="N253" i="30"/>
  <c r="M253" i="30"/>
  <c r="N252" i="30"/>
  <c r="M252" i="30"/>
  <c r="N251" i="30"/>
  <c r="M251" i="30"/>
  <c r="N250" i="30"/>
  <c r="M250" i="30"/>
  <c r="N249" i="30"/>
  <c r="M249" i="30"/>
  <c r="N248" i="30"/>
  <c r="M248" i="30"/>
  <c r="N247" i="30"/>
  <c r="M247" i="30"/>
  <c r="N246" i="30"/>
  <c r="M246" i="30"/>
  <c r="N245" i="30"/>
  <c r="M245" i="30"/>
  <c r="N244" i="30"/>
  <c r="M244" i="30"/>
  <c r="N243" i="30"/>
  <c r="M243" i="30"/>
  <c r="N242" i="30"/>
  <c r="M242" i="30"/>
  <c r="N241" i="30"/>
  <c r="M241" i="30"/>
  <c r="N240" i="30"/>
  <c r="M240" i="30"/>
  <c r="N239" i="30"/>
  <c r="M239" i="30"/>
  <c r="N238" i="30"/>
  <c r="M238" i="30"/>
  <c r="N237" i="30"/>
  <c r="M237" i="30"/>
  <c r="N236" i="30"/>
  <c r="M236" i="30"/>
  <c r="N235" i="30"/>
  <c r="M235" i="30"/>
  <c r="N234" i="30"/>
  <c r="M234" i="30"/>
  <c r="N233" i="30"/>
  <c r="M233" i="30"/>
  <c r="N232" i="30"/>
  <c r="M232" i="30"/>
  <c r="M262" i="30" s="1"/>
  <c r="L231" i="30"/>
  <c r="K231" i="30"/>
  <c r="J231" i="30"/>
  <c r="N230" i="30"/>
  <c r="M230" i="30"/>
  <c r="N229" i="30"/>
  <c r="M229" i="30"/>
  <c r="N228" i="30"/>
  <c r="M228" i="30"/>
  <c r="N227" i="30"/>
  <c r="M227" i="30"/>
  <c r="N226" i="30"/>
  <c r="M226" i="30"/>
  <c r="N225" i="30"/>
  <c r="M225" i="30"/>
  <c r="N224" i="30"/>
  <c r="M224" i="30"/>
  <c r="N223" i="30"/>
  <c r="M223" i="30"/>
  <c r="N222" i="30"/>
  <c r="M222" i="30"/>
  <c r="N221" i="30"/>
  <c r="M221" i="30"/>
  <c r="M231" i="30" s="1"/>
  <c r="L220" i="30"/>
  <c r="K220" i="30"/>
  <c r="J220" i="30"/>
  <c r="N219" i="30"/>
  <c r="M219" i="30"/>
  <c r="N218" i="30"/>
  <c r="M218" i="30"/>
  <c r="N217" i="30"/>
  <c r="M217" i="30"/>
  <c r="N216" i="30"/>
  <c r="M216" i="30"/>
  <c r="N215" i="30"/>
  <c r="M215" i="30"/>
  <c r="N214" i="30"/>
  <c r="M214" i="30"/>
  <c r="N213" i="30"/>
  <c r="M213" i="30"/>
  <c r="N212" i="30"/>
  <c r="M212" i="30"/>
  <c r="N211" i="30"/>
  <c r="M211" i="30"/>
  <c r="N210" i="30"/>
  <c r="M210" i="30"/>
  <c r="N209" i="30"/>
  <c r="M209" i="30"/>
  <c r="N208" i="30"/>
  <c r="M208" i="30"/>
  <c r="N207" i="30"/>
  <c r="M207" i="30"/>
  <c r="N206" i="30"/>
  <c r="M206" i="30"/>
  <c r="N205" i="30"/>
  <c r="M205" i="30"/>
  <c r="N204" i="30"/>
  <c r="M204" i="30"/>
  <c r="N203" i="30"/>
  <c r="M203" i="30"/>
  <c r="N202" i="30"/>
  <c r="M202" i="30"/>
  <c r="N201" i="30"/>
  <c r="M201" i="30"/>
  <c r="N200" i="30"/>
  <c r="M200" i="30"/>
  <c r="N199" i="30"/>
  <c r="M199" i="30"/>
  <c r="N198" i="30"/>
  <c r="M198" i="30"/>
  <c r="N197" i="30"/>
  <c r="M197" i="30"/>
  <c r="N196" i="30"/>
  <c r="M196" i="30"/>
  <c r="N195" i="30"/>
  <c r="M195" i="30"/>
  <c r="N194" i="30"/>
  <c r="M194" i="30"/>
  <c r="N193" i="30"/>
  <c r="M193" i="30"/>
  <c r="N192" i="30"/>
  <c r="M192" i="30"/>
  <c r="N191" i="30"/>
  <c r="M191" i="30"/>
  <c r="N190" i="30"/>
  <c r="M190" i="30"/>
  <c r="N189" i="30"/>
  <c r="N220" i="30" s="1"/>
  <c r="M189" i="30"/>
  <c r="M220" i="30" s="1"/>
  <c r="N188" i="30"/>
  <c r="M188" i="30"/>
  <c r="N187" i="30"/>
  <c r="M187" i="30"/>
  <c r="L186" i="30"/>
  <c r="K186" i="30"/>
  <c r="J186" i="30"/>
  <c r="N185" i="30"/>
  <c r="M185" i="30"/>
  <c r="N184" i="30"/>
  <c r="M184" i="30"/>
  <c r="N183" i="30"/>
  <c r="M183" i="30"/>
  <c r="N182" i="30"/>
  <c r="M182" i="30"/>
  <c r="N181" i="30"/>
  <c r="N186" i="30" s="1"/>
  <c r="M181" i="30"/>
  <c r="M186" i="30" s="1"/>
  <c r="L180" i="30"/>
  <c r="K180" i="30"/>
  <c r="J180" i="30"/>
  <c r="N179" i="30"/>
  <c r="M179" i="30"/>
  <c r="N176" i="30"/>
  <c r="M176" i="30"/>
  <c r="N175" i="30"/>
  <c r="M175" i="30"/>
  <c r="N174" i="30"/>
  <c r="M174" i="30"/>
  <c r="N173" i="30"/>
  <c r="M173" i="30"/>
  <c r="N172" i="30"/>
  <c r="M172" i="30"/>
  <c r="N171" i="30"/>
  <c r="M171" i="30"/>
  <c r="N170" i="30"/>
  <c r="M170" i="30"/>
  <c r="N169" i="30"/>
  <c r="M169" i="30"/>
  <c r="N168" i="30"/>
  <c r="M168" i="30"/>
  <c r="N167" i="30"/>
  <c r="M167" i="30"/>
  <c r="N166" i="30"/>
  <c r="M166" i="30"/>
  <c r="N165" i="30"/>
  <c r="M165" i="30"/>
  <c r="N164" i="30"/>
  <c r="M164" i="30"/>
  <c r="N163" i="30"/>
  <c r="M163" i="30"/>
  <c r="N162" i="30"/>
  <c r="M162" i="30"/>
  <c r="N161" i="30"/>
  <c r="M161" i="30"/>
  <c r="N160" i="30"/>
  <c r="M160" i="30"/>
  <c r="N159" i="30"/>
  <c r="M159" i="30"/>
  <c r="N149" i="30"/>
  <c r="M149" i="30"/>
  <c r="N148" i="30"/>
  <c r="M148" i="30"/>
  <c r="N147" i="30"/>
  <c r="M147" i="30"/>
  <c r="N146" i="30"/>
  <c r="M146" i="30"/>
  <c r="N145" i="30"/>
  <c r="M145" i="30"/>
  <c r="N144" i="30"/>
  <c r="M144" i="30"/>
  <c r="N140" i="30"/>
  <c r="M140" i="30"/>
  <c r="N139" i="30"/>
  <c r="M139" i="30"/>
  <c r="N138" i="30"/>
  <c r="M138" i="30"/>
  <c r="N137" i="30"/>
  <c r="M137" i="30"/>
  <c r="N136" i="30"/>
  <c r="M136" i="30"/>
  <c r="N135" i="30"/>
  <c r="M135" i="30"/>
  <c r="N134" i="30"/>
  <c r="M134" i="30"/>
  <c r="N133" i="30"/>
  <c r="M133" i="30"/>
  <c r="N132" i="30"/>
  <c r="M132" i="30"/>
  <c r="N131" i="30"/>
  <c r="M131" i="30"/>
  <c r="N130" i="30"/>
  <c r="M130" i="30"/>
  <c r="M180" i="30" s="1"/>
  <c r="L129" i="30"/>
  <c r="K129" i="30"/>
  <c r="J129" i="30"/>
  <c r="N128" i="30"/>
  <c r="M128" i="30"/>
  <c r="N127" i="30"/>
  <c r="M127" i="30"/>
  <c r="N126" i="30"/>
  <c r="N129" i="30" s="1"/>
  <c r="M126" i="30"/>
  <c r="N125" i="30"/>
  <c r="M125" i="30"/>
  <c r="M129" i="30" s="1"/>
  <c r="L124" i="30"/>
  <c r="K124" i="30"/>
  <c r="J124" i="30"/>
  <c r="N123" i="30"/>
  <c r="M123" i="30"/>
  <c r="N122" i="30"/>
  <c r="M122" i="30"/>
  <c r="N121" i="30"/>
  <c r="M121" i="30"/>
  <c r="N120" i="30"/>
  <c r="N119" i="30"/>
  <c r="M119" i="30"/>
  <c r="N118" i="30"/>
  <c r="M118" i="30"/>
  <c r="N117" i="30"/>
  <c r="N116" i="30"/>
  <c r="N124" i="30" s="1"/>
  <c r="M116" i="30"/>
  <c r="M124" i="30" s="1"/>
  <c r="N115" i="30"/>
  <c r="M115" i="30"/>
  <c r="L114" i="30"/>
  <c r="K114" i="30"/>
  <c r="J114" i="30"/>
  <c r="N113" i="30"/>
  <c r="M113" i="30"/>
  <c r="N112" i="30"/>
  <c r="M112" i="30"/>
  <c r="N111" i="30"/>
  <c r="M111" i="30"/>
  <c r="N110" i="30"/>
  <c r="M110" i="30"/>
  <c r="N109" i="30"/>
  <c r="M109" i="30"/>
  <c r="N108" i="30"/>
  <c r="M108" i="30"/>
  <c r="N107" i="30"/>
  <c r="M107" i="30"/>
  <c r="N106" i="30"/>
  <c r="M106" i="30"/>
  <c r="N105" i="30"/>
  <c r="M105" i="30"/>
  <c r="N104" i="30"/>
  <c r="M104" i="30"/>
  <c r="N103" i="30"/>
  <c r="M103" i="30"/>
  <c r="N102" i="30"/>
  <c r="N114" i="30" s="1"/>
  <c r="M102" i="30"/>
  <c r="M114" i="30" s="1"/>
  <c r="L101" i="30"/>
  <c r="K101" i="30"/>
  <c r="J101" i="30"/>
  <c r="J316" i="30" s="1"/>
  <c r="N100" i="30"/>
  <c r="M100" i="30"/>
  <c r="N99" i="30"/>
  <c r="M99" i="30"/>
  <c r="M101" i="30" s="1"/>
  <c r="N98" i="30"/>
  <c r="M98" i="30"/>
  <c r="N97" i="30"/>
  <c r="M97" i="30"/>
  <c r="N96" i="30"/>
  <c r="M96" i="30"/>
  <c r="N95" i="30"/>
  <c r="M95" i="30"/>
  <c r="N94" i="30"/>
  <c r="N101" i="30" s="1"/>
  <c r="M94" i="30"/>
  <c r="L93" i="30"/>
  <c r="K93" i="30"/>
  <c r="J93" i="30"/>
  <c r="N92" i="30"/>
  <c r="M92" i="30"/>
  <c r="N91" i="30"/>
  <c r="M91" i="30"/>
  <c r="N90" i="30"/>
  <c r="M90" i="30"/>
  <c r="N89" i="30"/>
  <c r="M89" i="30"/>
  <c r="N88" i="30"/>
  <c r="M88" i="30"/>
  <c r="N87" i="30"/>
  <c r="M87" i="30"/>
  <c r="N86" i="30"/>
  <c r="M86" i="30"/>
  <c r="N85" i="30"/>
  <c r="M85" i="30"/>
  <c r="N84" i="30"/>
  <c r="M84" i="30"/>
  <c r="N83" i="30"/>
  <c r="N93" i="30" s="1"/>
  <c r="M83" i="30"/>
  <c r="N82" i="30"/>
  <c r="M82" i="30"/>
  <c r="L81" i="30"/>
  <c r="K81" i="30"/>
  <c r="J81" i="30"/>
  <c r="N80" i="30"/>
  <c r="M80" i="30"/>
  <c r="N79" i="30"/>
  <c r="M79" i="30"/>
  <c r="N78" i="30"/>
  <c r="M78" i="30"/>
  <c r="N77" i="30"/>
  <c r="M77" i="30"/>
  <c r="N76" i="30"/>
  <c r="M76" i="30"/>
  <c r="N75" i="30"/>
  <c r="M75" i="30"/>
  <c r="N74" i="30"/>
  <c r="M74" i="30"/>
  <c r="N73" i="30"/>
  <c r="M73" i="30"/>
  <c r="N72" i="30"/>
  <c r="M72" i="30"/>
  <c r="N71" i="30"/>
  <c r="M71" i="30"/>
  <c r="N70" i="30"/>
  <c r="M70" i="30"/>
  <c r="N69" i="30"/>
  <c r="M69" i="30"/>
  <c r="N68" i="30"/>
  <c r="M68" i="30"/>
  <c r="N67" i="30"/>
  <c r="M67" i="30"/>
  <c r="N66" i="30"/>
  <c r="M66" i="30"/>
  <c r="N65" i="30"/>
  <c r="M65" i="30"/>
  <c r="N64" i="30"/>
  <c r="M64" i="30"/>
  <c r="N63" i="30"/>
  <c r="M63" i="30"/>
  <c r="N62" i="30"/>
  <c r="M62" i="30"/>
  <c r="N61" i="30"/>
  <c r="M61" i="30"/>
  <c r="N60" i="30"/>
  <c r="M60" i="30"/>
  <c r="N59" i="30"/>
  <c r="M59" i="30"/>
  <c r="N58" i="30"/>
  <c r="M58" i="30"/>
  <c r="N57" i="30"/>
  <c r="M57" i="30"/>
  <c r="N56" i="30"/>
  <c r="M56" i="30"/>
  <c r="M81" i="30" s="1"/>
  <c r="N55" i="30"/>
  <c r="N81" i="30" s="1"/>
  <c r="M55" i="30"/>
  <c r="L54" i="30"/>
  <c r="K54" i="30"/>
  <c r="J54" i="30"/>
  <c r="N53" i="30"/>
  <c r="M53" i="30"/>
  <c r="N51" i="30"/>
  <c r="M51" i="30"/>
  <c r="N50" i="30"/>
  <c r="M50" i="30"/>
  <c r="N48" i="30"/>
  <c r="M48" i="30"/>
  <c r="N47" i="30"/>
  <c r="M47" i="30"/>
  <c r="N46" i="30"/>
  <c r="M46" i="30"/>
  <c r="N45" i="30"/>
  <c r="M45" i="30"/>
  <c r="N44" i="30"/>
  <c r="M44" i="30"/>
  <c r="N43" i="30"/>
  <c r="M43" i="30"/>
  <c r="N42" i="30"/>
  <c r="M42" i="30"/>
  <c r="N41" i="30"/>
  <c r="M41" i="30"/>
  <c r="N40" i="30"/>
  <c r="M40" i="30"/>
  <c r="N39" i="30"/>
  <c r="M39" i="30"/>
  <c r="N38" i="30"/>
  <c r="M38" i="30"/>
  <c r="N37" i="30"/>
  <c r="M37" i="30"/>
  <c r="N36" i="30"/>
  <c r="M36" i="30"/>
  <c r="N35" i="30"/>
  <c r="M35" i="30"/>
  <c r="N34" i="30"/>
  <c r="M34" i="30"/>
  <c r="N33" i="30"/>
  <c r="M33" i="30"/>
  <c r="M54" i="30" s="1"/>
  <c r="N32" i="30"/>
  <c r="M32" i="30"/>
  <c r="N31" i="30"/>
  <c r="M31" i="30"/>
  <c r="N28" i="30"/>
  <c r="N54" i="30" s="1"/>
  <c r="M28" i="30"/>
  <c r="N27" i="30"/>
  <c r="M27" i="30"/>
  <c r="L26" i="30"/>
  <c r="L316" i="30" s="1"/>
  <c r="K26" i="30"/>
  <c r="K316" i="30" s="1"/>
  <c r="J26" i="30"/>
  <c r="N25" i="30"/>
  <c r="M25" i="30"/>
  <c r="N24" i="30"/>
  <c r="M24" i="30"/>
  <c r="N23" i="30"/>
  <c r="M23" i="30"/>
  <c r="N22" i="30"/>
  <c r="M22" i="30"/>
  <c r="N21" i="30"/>
  <c r="M21" i="30"/>
  <c r="N20" i="30"/>
  <c r="M20" i="30"/>
  <c r="N19" i="30"/>
  <c r="M19" i="30"/>
  <c r="N18" i="30"/>
  <c r="M18" i="30"/>
  <c r="N17" i="30"/>
  <c r="M17" i="30"/>
  <c r="N13" i="30"/>
  <c r="M13" i="30"/>
  <c r="N11" i="30"/>
  <c r="M11" i="30"/>
  <c r="N10" i="30"/>
  <c r="M10" i="30"/>
  <c r="N9" i="30"/>
  <c r="N26" i="30" s="1"/>
  <c r="M9" i="30"/>
  <c r="M26" i="30" s="1"/>
  <c r="N8" i="30"/>
  <c r="M8" i="30"/>
  <c r="N7" i="30"/>
  <c r="M7" i="30"/>
  <c r="K209" i="28"/>
  <c r="L209" i="28"/>
  <c r="L164" i="28"/>
  <c r="K164" i="28"/>
  <c r="N77" i="28"/>
  <c r="M77" i="28"/>
  <c r="N81" i="28"/>
  <c r="M81" i="28"/>
  <c r="N83" i="28"/>
  <c r="M83" i="28"/>
  <c r="M76" i="28"/>
  <c r="N75" i="28"/>
  <c r="M75" i="28"/>
  <c r="N21" i="28"/>
  <c r="M21" i="28"/>
  <c r="N20" i="28"/>
  <c r="M20" i="28"/>
  <c r="N19" i="28"/>
  <c r="M19" i="28"/>
  <c r="N231" i="30"/>
  <c r="M93" i="30"/>
  <c r="N262" i="30"/>
  <c r="N16" i="28"/>
  <c r="M16" i="28"/>
  <c r="N15" i="28"/>
  <c r="M15" i="28"/>
  <c r="N44" i="28"/>
  <c r="M44" i="28"/>
  <c r="N38" i="28"/>
  <c r="M38" i="28"/>
  <c r="N31" i="28"/>
  <c r="M31" i="28"/>
  <c r="N33" i="28"/>
  <c r="M33" i="28"/>
  <c r="N156" i="28"/>
  <c r="M156" i="28"/>
  <c r="N155" i="28"/>
  <c r="M155" i="28"/>
  <c r="N154" i="28"/>
  <c r="M154" i="28"/>
  <c r="N153" i="28"/>
  <c r="M153" i="28"/>
  <c r="N152" i="28"/>
  <c r="M152" i="28"/>
  <c r="N150" i="28"/>
  <c r="M150" i="28"/>
  <c r="N149" i="28"/>
  <c r="M149" i="28"/>
  <c r="N148" i="28"/>
  <c r="M148" i="28"/>
  <c r="N147" i="28"/>
  <c r="M147" i="28"/>
  <c r="N144" i="28"/>
  <c r="M144" i="28"/>
  <c r="N132" i="28"/>
  <c r="M132" i="28"/>
  <c r="N131" i="28"/>
  <c r="M131" i="28"/>
  <c r="N130" i="28"/>
  <c r="M130" i="28"/>
  <c r="L293" i="28"/>
  <c r="K293" i="28"/>
  <c r="J293" i="28"/>
  <c r="N292" i="28"/>
  <c r="M292" i="28"/>
  <c r="N291" i="28"/>
  <c r="M291" i="28"/>
  <c r="N290" i="28"/>
  <c r="M290" i="28"/>
  <c r="N289" i="28"/>
  <c r="M289" i="28"/>
  <c r="N288" i="28"/>
  <c r="M288" i="28"/>
  <c r="N287" i="28"/>
  <c r="M287" i="28"/>
  <c r="N286" i="28"/>
  <c r="M286" i="28"/>
  <c r="N285" i="28"/>
  <c r="M285" i="28"/>
  <c r="N284" i="28"/>
  <c r="M284" i="28"/>
  <c r="N283" i="28"/>
  <c r="M283" i="28"/>
  <c r="N282" i="28"/>
  <c r="M282" i="28"/>
  <c r="N281" i="28"/>
  <c r="M281" i="28"/>
  <c r="N280" i="28"/>
  <c r="M280" i="28"/>
  <c r="N279" i="28"/>
  <c r="M279" i="28"/>
  <c r="N278" i="28"/>
  <c r="M278" i="28"/>
  <c r="N277" i="28"/>
  <c r="M277" i="28"/>
  <c r="N276" i="28"/>
  <c r="M276" i="28"/>
  <c r="N275" i="28"/>
  <c r="M275" i="28"/>
  <c r="N274" i="28"/>
  <c r="M274" i="28"/>
  <c r="N273" i="28"/>
  <c r="M273" i="28"/>
  <c r="N272" i="28"/>
  <c r="M272" i="28"/>
  <c r="N271" i="28"/>
  <c r="M271" i="28"/>
  <c r="N270" i="28"/>
  <c r="M270" i="28"/>
  <c r="N269" i="28"/>
  <c r="M269" i="28"/>
  <c r="N268" i="28"/>
  <c r="M268" i="28"/>
  <c r="N267" i="28"/>
  <c r="M267" i="28"/>
  <c r="N266" i="28"/>
  <c r="M266" i="28"/>
  <c r="N265" i="28"/>
  <c r="M265" i="28"/>
  <c r="N264" i="28"/>
  <c r="M264" i="28"/>
  <c r="N263" i="28"/>
  <c r="M263" i="28"/>
  <c r="N262" i="28"/>
  <c r="M262" i="28"/>
  <c r="N261" i="28"/>
  <c r="M261" i="28"/>
  <c r="N260" i="28"/>
  <c r="M260" i="28"/>
  <c r="N259" i="28"/>
  <c r="M259" i="28"/>
  <c r="N258" i="28"/>
  <c r="M258" i="28"/>
  <c r="N257" i="28"/>
  <c r="M257" i="28"/>
  <c r="N256" i="28"/>
  <c r="M256" i="28"/>
  <c r="N255" i="28"/>
  <c r="M255" i="28"/>
  <c r="N254" i="28"/>
  <c r="M254" i="28"/>
  <c r="N253" i="28"/>
  <c r="M253" i="28"/>
  <c r="N252" i="28"/>
  <c r="M252" i="28"/>
  <c r="N251" i="28"/>
  <c r="M251" i="28"/>
  <c r="N250" i="28"/>
  <c r="M250" i="28"/>
  <c r="N249" i="28"/>
  <c r="M249" i="28"/>
  <c r="N248" i="28"/>
  <c r="M248" i="28"/>
  <c r="N247" i="28"/>
  <c r="M247" i="28"/>
  <c r="N246" i="28"/>
  <c r="M246" i="28"/>
  <c r="N245" i="28"/>
  <c r="N293" i="28" s="1"/>
  <c r="M245" i="28"/>
  <c r="N244" i="28"/>
  <c r="M244" i="28"/>
  <c r="N243" i="28"/>
  <c r="M243" i="28"/>
  <c r="M293" i="28" s="1"/>
  <c r="N242" i="28"/>
  <c r="M242" i="28"/>
  <c r="N241" i="28"/>
  <c r="M241" i="28"/>
  <c r="L240" i="28"/>
  <c r="K240" i="28"/>
  <c r="J240" i="28"/>
  <c r="N239" i="28"/>
  <c r="M239" i="28"/>
  <c r="N238" i="28"/>
  <c r="M238" i="28"/>
  <c r="N237" i="28"/>
  <c r="M237" i="28"/>
  <c r="N236" i="28"/>
  <c r="M236" i="28"/>
  <c r="N235" i="28"/>
  <c r="M235" i="28"/>
  <c r="N234" i="28"/>
  <c r="M234" i="28"/>
  <c r="N233" i="28"/>
  <c r="M233" i="28"/>
  <c r="N232" i="28"/>
  <c r="M232" i="28"/>
  <c r="N231" i="28"/>
  <c r="M231" i="28"/>
  <c r="N230" i="28"/>
  <c r="M230" i="28"/>
  <c r="N229" i="28"/>
  <c r="M229" i="28"/>
  <c r="N228" i="28"/>
  <c r="M228" i="28"/>
  <c r="N227" i="28"/>
  <c r="M227" i="28"/>
  <c r="N226" i="28"/>
  <c r="M226" i="28"/>
  <c r="N225" i="28"/>
  <c r="M225" i="28"/>
  <c r="N224" i="28"/>
  <c r="M224" i="28"/>
  <c r="N223" i="28"/>
  <c r="M223" i="28"/>
  <c r="N222" i="28"/>
  <c r="M222" i="28"/>
  <c r="N221" i="28"/>
  <c r="M221" i="28"/>
  <c r="N220" i="28"/>
  <c r="M220" i="28"/>
  <c r="N219" i="28"/>
  <c r="M219" i="28"/>
  <c r="N218" i="28"/>
  <c r="M218" i="28"/>
  <c r="N217" i="28"/>
  <c r="M217" i="28"/>
  <c r="N216" i="28"/>
  <c r="M216" i="28"/>
  <c r="N215" i="28"/>
  <c r="M215" i="28"/>
  <c r="N214" i="28"/>
  <c r="M214" i="28"/>
  <c r="N213" i="28"/>
  <c r="M213" i="28"/>
  <c r="N212" i="28"/>
  <c r="M212" i="28"/>
  <c r="N211" i="28"/>
  <c r="M211" i="28"/>
  <c r="N210" i="28"/>
  <c r="N240" i="28" s="1"/>
  <c r="M210" i="28"/>
  <c r="M240" i="28" s="1"/>
  <c r="J209" i="28"/>
  <c r="N208" i="28"/>
  <c r="M208" i="28"/>
  <c r="N207" i="28"/>
  <c r="M207" i="28"/>
  <c r="N206" i="28"/>
  <c r="M206" i="28"/>
  <c r="N205" i="28"/>
  <c r="M205" i="28"/>
  <c r="N204" i="28"/>
  <c r="M204" i="28"/>
  <c r="N203" i="28"/>
  <c r="M203" i="28"/>
  <c r="N202" i="28"/>
  <c r="M202" i="28"/>
  <c r="N201" i="28"/>
  <c r="M201" i="28"/>
  <c r="N200" i="28"/>
  <c r="M200" i="28"/>
  <c r="N199" i="28"/>
  <c r="N209" i="28" s="1"/>
  <c r="M199" i="28"/>
  <c r="L198" i="28"/>
  <c r="K198" i="28"/>
  <c r="J198" i="28"/>
  <c r="N197" i="28"/>
  <c r="M197" i="28"/>
  <c r="N196" i="28"/>
  <c r="M196" i="28"/>
  <c r="N195" i="28"/>
  <c r="M195" i="28"/>
  <c r="N194" i="28"/>
  <c r="M194" i="28"/>
  <c r="N193" i="28"/>
  <c r="M193" i="28"/>
  <c r="N192" i="28"/>
  <c r="M192" i="28"/>
  <c r="N191" i="28"/>
  <c r="M191" i="28"/>
  <c r="N190" i="28"/>
  <c r="M190" i="28"/>
  <c r="N189" i="28"/>
  <c r="M189" i="28"/>
  <c r="N188" i="28"/>
  <c r="M188" i="28"/>
  <c r="N187" i="28"/>
  <c r="M187" i="28"/>
  <c r="N186" i="28"/>
  <c r="M186" i="28"/>
  <c r="N185" i="28"/>
  <c r="M185" i="28"/>
  <c r="N184" i="28"/>
  <c r="M184" i="28"/>
  <c r="N183" i="28"/>
  <c r="M183" i="28"/>
  <c r="N182" i="28"/>
  <c r="M182" i="28"/>
  <c r="N181" i="28"/>
  <c r="M181" i="28"/>
  <c r="N180" i="28"/>
  <c r="M180" i="28"/>
  <c r="N179" i="28"/>
  <c r="M179" i="28"/>
  <c r="N178" i="28"/>
  <c r="M178" i="28"/>
  <c r="N177" i="28"/>
  <c r="M177" i="28"/>
  <c r="N176" i="28"/>
  <c r="M176" i="28"/>
  <c r="N175" i="28"/>
  <c r="M175" i="28"/>
  <c r="N174" i="28"/>
  <c r="M174" i="28"/>
  <c r="N173" i="28"/>
  <c r="M173" i="28"/>
  <c r="N172" i="28"/>
  <c r="M172" i="28"/>
  <c r="N171" i="28"/>
  <c r="M171" i="28"/>
  <c r="N170" i="28"/>
  <c r="M170" i="28"/>
  <c r="N169" i="28"/>
  <c r="M169" i="28"/>
  <c r="N168" i="28"/>
  <c r="M168" i="28"/>
  <c r="N167" i="28"/>
  <c r="M167" i="28"/>
  <c r="N166" i="28"/>
  <c r="M166" i="28"/>
  <c r="M198" i="28" s="1"/>
  <c r="N165" i="28"/>
  <c r="N198" i="28" s="1"/>
  <c r="M165" i="28"/>
  <c r="J164" i="28"/>
  <c r="N163" i="28"/>
  <c r="M163" i="28"/>
  <c r="N162" i="28"/>
  <c r="M162" i="28"/>
  <c r="N161" i="28"/>
  <c r="N164" i="28" s="1"/>
  <c r="M161" i="28"/>
  <c r="N160" i="28"/>
  <c r="M160" i="28"/>
  <c r="N159" i="28"/>
  <c r="M159" i="28"/>
  <c r="M164" i="28" s="1"/>
  <c r="L158" i="28"/>
  <c r="K158" i="28"/>
  <c r="J158" i="28"/>
  <c r="N157" i="28"/>
  <c r="M157" i="28"/>
  <c r="N151" i="28"/>
  <c r="M151" i="28"/>
  <c r="N146" i="28"/>
  <c r="M146" i="28"/>
  <c r="N145" i="28"/>
  <c r="M145" i="28"/>
  <c r="N143" i="28"/>
  <c r="M143" i="28"/>
  <c r="N142" i="28"/>
  <c r="M142" i="28"/>
  <c r="N141" i="28"/>
  <c r="M141" i="28"/>
  <c r="N140" i="28"/>
  <c r="M140" i="28"/>
  <c r="N139" i="28"/>
  <c r="M139" i="28"/>
  <c r="N138" i="28"/>
  <c r="M138" i="28"/>
  <c r="N137" i="28"/>
  <c r="M137" i="28"/>
  <c r="N136" i="28"/>
  <c r="M136" i="28"/>
  <c r="N135" i="28"/>
  <c r="M135" i="28"/>
  <c r="N134" i="28"/>
  <c r="M134" i="28"/>
  <c r="N133" i="28"/>
  <c r="M133" i="28"/>
  <c r="N129" i="28"/>
  <c r="M129" i="28"/>
  <c r="N128" i="28"/>
  <c r="M128" i="28"/>
  <c r="N127" i="28"/>
  <c r="M127" i="28"/>
  <c r="N126" i="28"/>
  <c r="M126" i="28"/>
  <c r="N125" i="28"/>
  <c r="M125" i="28"/>
  <c r="N124" i="28"/>
  <c r="M124" i="28"/>
  <c r="N123" i="28"/>
  <c r="M123" i="28"/>
  <c r="M158" i="28" s="1"/>
  <c r="N122" i="28"/>
  <c r="M122" i="28"/>
  <c r="L121" i="28"/>
  <c r="K121" i="28"/>
  <c r="J121" i="28"/>
  <c r="N120" i="28"/>
  <c r="M120" i="28"/>
  <c r="N119" i="28"/>
  <c r="M119" i="28"/>
  <c r="N118" i="28"/>
  <c r="M118" i="28"/>
  <c r="N117" i="28"/>
  <c r="N121" i="28" s="1"/>
  <c r="M117" i="28"/>
  <c r="M121" i="28" s="1"/>
  <c r="L116" i="28"/>
  <c r="K116" i="28"/>
  <c r="J116" i="28"/>
  <c r="N115" i="28"/>
  <c r="M115" i="28"/>
  <c r="N114" i="28"/>
  <c r="M114" i="28"/>
  <c r="N113" i="28"/>
  <c r="M113" i="28"/>
  <c r="N112" i="28"/>
  <c r="N111" i="28"/>
  <c r="M111" i="28"/>
  <c r="N110" i="28"/>
  <c r="M110" i="28"/>
  <c r="N109" i="28"/>
  <c r="N108" i="28"/>
  <c r="M108" i="28"/>
  <c r="N107" i="28"/>
  <c r="N116" i="28" s="1"/>
  <c r="M107" i="28"/>
  <c r="L106" i="28"/>
  <c r="K106" i="28"/>
  <c r="J106" i="28"/>
  <c r="N105" i="28"/>
  <c r="M105" i="28"/>
  <c r="N104" i="28"/>
  <c r="M104" i="28"/>
  <c r="N103" i="28"/>
  <c r="M103" i="28"/>
  <c r="N102" i="28"/>
  <c r="M102" i="28"/>
  <c r="N101" i="28"/>
  <c r="M101" i="28"/>
  <c r="N100" i="28"/>
  <c r="M100" i="28"/>
  <c r="N99" i="28"/>
  <c r="M99" i="28"/>
  <c r="N98" i="28"/>
  <c r="M98" i="28"/>
  <c r="N97" i="28"/>
  <c r="M97" i="28"/>
  <c r="N96" i="28"/>
  <c r="M96" i="28"/>
  <c r="M106" i="28" s="1"/>
  <c r="N95" i="28"/>
  <c r="N106" i="28" s="1"/>
  <c r="M95" i="28"/>
  <c r="N94" i="28"/>
  <c r="M94" i="28"/>
  <c r="L93" i="28"/>
  <c r="K93" i="28"/>
  <c r="K294" i="28" s="1"/>
  <c r="J93" i="28"/>
  <c r="N92" i="28"/>
  <c r="M92" i="28"/>
  <c r="N91" i="28"/>
  <c r="M91" i="28"/>
  <c r="N90" i="28"/>
  <c r="N93" i="28" s="1"/>
  <c r="M90" i="28"/>
  <c r="N89" i="28"/>
  <c r="M89" i="28"/>
  <c r="N88" i="28"/>
  <c r="M88" i="28"/>
  <c r="N87" i="28"/>
  <c r="M87" i="28"/>
  <c r="N86" i="28"/>
  <c r="M86" i="28"/>
  <c r="M93" i="28" s="1"/>
  <c r="L85" i="28"/>
  <c r="K85" i="28"/>
  <c r="J85" i="28"/>
  <c r="J294" i="28" s="1"/>
  <c r="N84" i="28"/>
  <c r="M84" i="28"/>
  <c r="N82" i="28"/>
  <c r="M82" i="28"/>
  <c r="N80" i="28"/>
  <c r="M80" i="28"/>
  <c r="N79" i="28"/>
  <c r="M79" i="28"/>
  <c r="N78" i="28"/>
  <c r="M78" i="28"/>
  <c r="N76" i="28"/>
  <c r="N74" i="28"/>
  <c r="M74" i="28"/>
  <c r="M85" i="28" s="1"/>
  <c r="L73" i="28"/>
  <c r="K73" i="28"/>
  <c r="J73" i="28"/>
  <c r="N72" i="28"/>
  <c r="M72" i="28"/>
  <c r="N71" i="28"/>
  <c r="M71" i="28"/>
  <c r="N70" i="28"/>
  <c r="M70" i="28"/>
  <c r="N69" i="28"/>
  <c r="M69" i="28"/>
  <c r="N68" i="28"/>
  <c r="M68" i="28"/>
  <c r="N67" i="28"/>
  <c r="M67" i="28"/>
  <c r="N66" i="28"/>
  <c r="M66" i="28"/>
  <c r="N65" i="28"/>
  <c r="M65" i="28"/>
  <c r="N64" i="28"/>
  <c r="M64" i="28"/>
  <c r="N63" i="28"/>
  <c r="M63" i="28"/>
  <c r="N62" i="28"/>
  <c r="M62" i="28"/>
  <c r="N61" i="28"/>
  <c r="M61" i="28"/>
  <c r="N60" i="28"/>
  <c r="M60" i="28"/>
  <c r="N59" i="28"/>
  <c r="M59" i="28"/>
  <c r="N58" i="28"/>
  <c r="M58" i="28"/>
  <c r="N57" i="28"/>
  <c r="M57" i="28"/>
  <c r="N56" i="28"/>
  <c r="M56" i="28"/>
  <c r="N55" i="28"/>
  <c r="M55" i="28"/>
  <c r="N54" i="28"/>
  <c r="M54" i="28"/>
  <c r="N53" i="28"/>
  <c r="M53" i="28"/>
  <c r="N52" i="28"/>
  <c r="M52" i="28"/>
  <c r="N51" i="28"/>
  <c r="M51" i="28"/>
  <c r="N50" i="28"/>
  <c r="M50" i="28"/>
  <c r="N49" i="28"/>
  <c r="M49" i="28"/>
  <c r="N48" i="28"/>
  <c r="N73" i="28" s="1"/>
  <c r="M48" i="28"/>
  <c r="M73" i="28" s="1"/>
  <c r="N47" i="28"/>
  <c r="M47" i="28"/>
  <c r="L46" i="28"/>
  <c r="K46" i="28"/>
  <c r="J46" i="28"/>
  <c r="N45" i="28"/>
  <c r="M45" i="28"/>
  <c r="N43" i="28"/>
  <c r="M43" i="28"/>
  <c r="N42" i="28"/>
  <c r="M42" i="28"/>
  <c r="N41" i="28"/>
  <c r="M41" i="28"/>
  <c r="N40" i="28"/>
  <c r="M40" i="28"/>
  <c r="N39" i="28"/>
  <c r="M39" i="28"/>
  <c r="N37" i="28"/>
  <c r="M37" i="28"/>
  <c r="N36" i="28"/>
  <c r="M36" i="28"/>
  <c r="N35" i="28"/>
  <c r="M35" i="28"/>
  <c r="N34" i="28"/>
  <c r="M34" i="28"/>
  <c r="N32" i="28"/>
  <c r="M32" i="28"/>
  <c r="N30" i="28"/>
  <c r="M30" i="28"/>
  <c r="N29" i="28"/>
  <c r="M29" i="28"/>
  <c r="N28" i="28"/>
  <c r="M28" i="28"/>
  <c r="N27" i="28"/>
  <c r="M27" i="28"/>
  <c r="N26" i="28"/>
  <c r="M26" i="28"/>
  <c r="N25" i="28"/>
  <c r="M25" i="28"/>
  <c r="N24" i="28"/>
  <c r="M24" i="28"/>
  <c r="N23" i="28"/>
  <c r="N46" i="28" s="1"/>
  <c r="M23" i="28"/>
  <c r="M46" i="28" s="1"/>
  <c r="L22" i="28"/>
  <c r="K22" i="28"/>
  <c r="J22" i="28"/>
  <c r="N18" i="28"/>
  <c r="M18" i="28"/>
  <c r="N17" i="28"/>
  <c r="M17" i="28"/>
  <c r="N14" i="28"/>
  <c r="M14" i="28"/>
  <c r="N13" i="28"/>
  <c r="M13" i="28"/>
  <c r="N12" i="28"/>
  <c r="M12" i="28"/>
  <c r="N11" i="28"/>
  <c r="M11" i="28"/>
  <c r="N10" i="28"/>
  <c r="M10" i="28"/>
  <c r="N9" i="28"/>
  <c r="M9" i="28"/>
  <c r="N8" i="28"/>
  <c r="N22" i="28" s="1"/>
  <c r="M8" i="28"/>
  <c r="N7" i="28"/>
  <c r="M7" i="28"/>
  <c r="M22" i="28" s="1"/>
  <c r="N183" i="26"/>
  <c r="M183" i="26"/>
  <c r="M182" i="26"/>
  <c r="N182" i="26"/>
  <c r="M181" i="26"/>
  <c r="N181" i="26"/>
  <c r="N180" i="26"/>
  <c r="M180" i="26"/>
  <c r="N177" i="26"/>
  <c r="M177" i="26"/>
  <c r="M68" i="26"/>
  <c r="N68" i="26"/>
  <c r="M69" i="26"/>
  <c r="N69" i="26"/>
  <c r="M70" i="26"/>
  <c r="N70" i="26"/>
  <c r="N67" i="26"/>
  <c r="M67" i="26"/>
  <c r="N179" i="26"/>
  <c r="M179" i="26"/>
  <c r="N175" i="26"/>
  <c r="N184" i="26" s="1"/>
  <c r="M175" i="26"/>
  <c r="N10" i="26"/>
  <c r="M10" i="26"/>
  <c r="N8" i="26"/>
  <c r="N18" i="26" s="1"/>
  <c r="N9" i="26"/>
  <c r="N11" i="26"/>
  <c r="M8" i="26"/>
  <c r="M9" i="26"/>
  <c r="M11" i="26"/>
  <c r="N61" i="26"/>
  <c r="M61" i="26"/>
  <c r="N59" i="26"/>
  <c r="M59" i="26"/>
  <c r="N53" i="26"/>
  <c r="M53" i="26"/>
  <c r="N47" i="26"/>
  <c r="N65" i="26" s="1"/>
  <c r="M47" i="26"/>
  <c r="N46" i="26"/>
  <c r="M46" i="26"/>
  <c r="N43" i="26"/>
  <c r="M43" i="26"/>
  <c r="N40" i="26"/>
  <c r="M40" i="26"/>
  <c r="N41" i="26"/>
  <c r="M41" i="26"/>
  <c r="N52" i="26"/>
  <c r="M52" i="26"/>
  <c r="N51" i="26"/>
  <c r="M51" i="26"/>
  <c r="N50" i="26"/>
  <c r="M50" i="26"/>
  <c r="N64" i="26"/>
  <c r="M64" i="26"/>
  <c r="N55" i="26"/>
  <c r="M55" i="26"/>
  <c r="N58" i="26"/>
  <c r="M58" i="26"/>
  <c r="N54" i="26"/>
  <c r="M54" i="26"/>
  <c r="N48" i="26"/>
  <c r="M48" i="26"/>
  <c r="N45" i="26"/>
  <c r="M45" i="26"/>
  <c r="N39" i="26"/>
  <c r="M39" i="26"/>
  <c r="M65" i="26" s="1"/>
  <c r="N37" i="26"/>
  <c r="M37" i="26"/>
  <c r="N29" i="26"/>
  <c r="M29" i="26"/>
  <c r="N28" i="26"/>
  <c r="M28" i="26"/>
  <c r="N27" i="26"/>
  <c r="M27" i="26"/>
  <c r="N26" i="26"/>
  <c r="M26" i="26"/>
  <c r="N25" i="26"/>
  <c r="M25" i="26"/>
  <c r="N24" i="26"/>
  <c r="M24" i="26"/>
  <c r="N23" i="26"/>
  <c r="M23" i="26"/>
  <c r="N22" i="26"/>
  <c r="M22" i="26"/>
  <c r="N31" i="26"/>
  <c r="M31" i="26"/>
  <c r="N30" i="26"/>
  <c r="M30" i="26"/>
  <c r="N20" i="26"/>
  <c r="M20" i="26"/>
  <c r="N21" i="26"/>
  <c r="M21" i="26"/>
  <c r="N36" i="26"/>
  <c r="M36" i="26"/>
  <c r="M209" i="28"/>
  <c r="N85" i="28"/>
  <c r="N158" i="28"/>
  <c r="M116" i="28"/>
  <c r="L294" i="28"/>
  <c r="N92" i="26"/>
  <c r="M92" i="26"/>
  <c r="N91" i="26"/>
  <c r="M91" i="26"/>
  <c r="N89" i="26"/>
  <c r="M89" i="26"/>
  <c r="N88" i="26"/>
  <c r="M88" i="26"/>
  <c r="N87" i="26"/>
  <c r="M87" i="26"/>
  <c r="N84" i="26"/>
  <c r="M84" i="26"/>
  <c r="M94" i="26" s="1"/>
  <c r="N83" i="26"/>
  <c r="N94" i="26" s="1"/>
  <c r="M83" i="26"/>
  <c r="N90" i="26"/>
  <c r="M90" i="26"/>
  <c r="N44" i="26"/>
  <c r="M44" i="26"/>
  <c r="N121" i="26"/>
  <c r="M121" i="26"/>
  <c r="N120" i="26"/>
  <c r="M120" i="26"/>
  <c r="N119" i="26"/>
  <c r="M119" i="26"/>
  <c r="M132" i="26"/>
  <c r="N132" i="26"/>
  <c r="N131" i="26"/>
  <c r="M131" i="26"/>
  <c r="N123" i="26"/>
  <c r="M123" i="26"/>
  <c r="N126" i="26"/>
  <c r="M126" i="26"/>
  <c r="N129" i="26"/>
  <c r="M129" i="26"/>
  <c r="N130" i="26"/>
  <c r="M130" i="26"/>
  <c r="N117" i="26"/>
  <c r="M117" i="26"/>
  <c r="N116" i="26"/>
  <c r="M116" i="26"/>
  <c r="N115" i="26"/>
  <c r="M115" i="26"/>
  <c r="N112" i="26"/>
  <c r="M112" i="26"/>
  <c r="M133" i="26" s="1"/>
  <c r="N111" i="26"/>
  <c r="M111" i="26"/>
  <c r="N113" i="26"/>
  <c r="M113" i="26"/>
  <c r="N98" i="26"/>
  <c r="M98" i="26"/>
  <c r="N99" i="26"/>
  <c r="M99" i="26"/>
  <c r="N102" i="26"/>
  <c r="M102" i="26"/>
  <c r="N101" i="26"/>
  <c r="M101" i="26"/>
  <c r="J268" i="26"/>
  <c r="N267" i="26"/>
  <c r="M267" i="26"/>
  <c r="N266" i="26"/>
  <c r="M266" i="26"/>
  <c r="N265" i="26"/>
  <c r="M265" i="26"/>
  <c r="N264" i="26"/>
  <c r="M264" i="26"/>
  <c r="M263" i="26"/>
  <c r="N263" i="26"/>
  <c r="N262" i="26"/>
  <c r="M262" i="26"/>
  <c r="N261" i="26"/>
  <c r="M261" i="26"/>
  <c r="N260" i="26"/>
  <c r="M260" i="26"/>
  <c r="N259" i="26"/>
  <c r="M259" i="26"/>
  <c r="N258" i="26"/>
  <c r="M258" i="26"/>
  <c r="N257" i="26"/>
  <c r="M257" i="26"/>
  <c r="N256" i="26"/>
  <c r="M256" i="26"/>
  <c r="N255" i="26"/>
  <c r="M255" i="26"/>
  <c r="N254" i="26"/>
  <c r="M254" i="26"/>
  <c r="M253" i="26"/>
  <c r="N253" i="26"/>
  <c r="M252" i="26"/>
  <c r="N252" i="26"/>
  <c r="N251" i="26"/>
  <c r="M251" i="26"/>
  <c r="N250" i="26"/>
  <c r="M250" i="26"/>
  <c r="N249" i="26"/>
  <c r="M249" i="26"/>
  <c r="N248" i="26"/>
  <c r="M248" i="26"/>
  <c r="N247" i="26"/>
  <c r="M247" i="26"/>
  <c r="M246" i="26"/>
  <c r="N246" i="26"/>
  <c r="N245" i="26"/>
  <c r="M245" i="26"/>
  <c r="N244" i="26"/>
  <c r="M244" i="26"/>
  <c r="N243" i="26"/>
  <c r="M243" i="26"/>
  <c r="N242" i="26"/>
  <c r="M242" i="26"/>
  <c r="N241" i="26"/>
  <c r="M241" i="26"/>
  <c r="N240" i="26"/>
  <c r="M240" i="26"/>
  <c r="N239" i="26"/>
  <c r="M239" i="26"/>
  <c r="N238" i="26"/>
  <c r="M238" i="26"/>
  <c r="N237" i="26"/>
  <c r="M237" i="26"/>
  <c r="N236" i="26"/>
  <c r="M236" i="26"/>
  <c r="N235" i="26"/>
  <c r="M235" i="26"/>
  <c r="N234" i="26"/>
  <c r="M234" i="26"/>
  <c r="N233" i="26"/>
  <c r="M233" i="26"/>
  <c r="N232" i="26"/>
  <c r="M232" i="26"/>
  <c r="N231" i="26"/>
  <c r="M231" i="26"/>
  <c r="N230" i="26"/>
  <c r="M230" i="26"/>
  <c r="N229" i="26"/>
  <c r="M229" i="26"/>
  <c r="N228" i="26"/>
  <c r="M228" i="26"/>
  <c r="N227" i="26"/>
  <c r="M227" i="26"/>
  <c r="N226" i="26"/>
  <c r="M226" i="26"/>
  <c r="N225" i="26"/>
  <c r="M225" i="26"/>
  <c r="N224" i="26"/>
  <c r="M224" i="26"/>
  <c r="N223" i="26"/>
  <c r="M223" i="26"/>
  <c r="N222" i="26"/>
  <c r="M222" i="26"/>
  <c r="N221" i="26"/>
  <c r="M221" i="26"/>
  <c r="N220" i="26"/>
  <c r="M220" i="26"/>
  <c r="N219" i="26"/>
  <c r="M219" i="26"/>
  <c r="N218" i="26"/>
  <c r="M218" i="26"/>
  <c r="N217" i="26"/>
  <c r="M217" i="26"/>
  <c r="N216" i="26"/>
  <c r="N268" i="26" s="1"/>
  <c r="L215" i="26"/>
  <c r="K215" i="26"/>
  <c r="J215" i="26"/>
  <c r="N214" i="26"/>
  <c r="M214" i="26"/>
  <c r="N213" i="26"/>
  <c r="M213" i="26"/>
  <c r="N212" i="26"/>
  <c r="M212" i="26"/>
  <c r="N211" i="26"/>
  <c r="M211" i="26"/>
  <c r="N210" i="26"/>
  <c r="M210" i="26"/>
  <c r="N209" i="26"/>
  <c r="M209" i="26"/>
  <c r="N208" i="26"/>
  <c r="M208" i="26"/>
  <c r="N207" i="26"/>
  <c r="M207" i="26"/>
  <c r="N206" i="26"/>
  <c r="M206" i="26"/>
  <c r="N205" i="26"/>
  <c r="M205" i="26"/>
  <c r="N204" i="26"/>
  <c r="M204" i="26"/>
  <c r="N203" i="26"/>
  <c r="M203" i="26"/>
  <c r="N202" i="26"/>
  <c r="M202" i="26"/>
  <c r="N201" i="26"/>
  <c r="M201" i="26"/>
  <c r="N200" i="26"/>
  <c r="M200" i="26"/>
  <c r="N199" i="26"/>
  <c r="M199" i="26"/>
  <c r="N198" i="26"/>
  <c r="M198" i="26"/>
  <c r="N197" i="26"/>
  <c r="M197" i="26"/>
  <c r="N196" i="26"/>
  <c r="M196" i="26"/>
  <c r="N195" i="26"/>
  <c r="M195" i="26"/>
  <c r="N194" i="26"/>
  <c r="M194" i="26"/>
  <c r="N193" i="26"/>
  <c r="M193" i="26"/>
  <c r="N192" i="26"/>
  <c r="M192" i="26"/>
  <c r="N191" i="26"/>
  <c r="M191" i="26"/>
  <c r="N190" i="26"/>
  <c r="M190" i="26"/>
  <c r="N189" i="26"/>
  <c r="M189" i="26"/>
  <c r="N188" i="26"/>
  <c r="M188" i="26"/>
  <c r="N187" i="26"/>
  <c r="M187" i="26"/>
  <c r="N186" i="26"/>
  <c r="N215" i="26" s="1"/>
  <c r="M186" i="26"/>
  <c r="N185" i="26"/>
  <c r="M185" i="26"/>
  <c r="M215" i="26" s="1"/>
  <c r="L184" i="26"/>
  <c r="K184" i="26"/>
  <c r="J184" i="26"/>
  <c r="N178" i="26"/>
  <c r="M178" i="26"/>
  <c r="N176" i="26"/>
  <c r="M176" i="26"/>
  <c r="N174" i="26"/>
  <c r="M174" i="26"/>
  <c r="L173" i="26"/>
  <c r="K173" i="26"/>
  <c r="J173" i="26"/>
  <c r="N172" i="26"/>
  <c r="M172" i="26"/>
  <c r="N171" i="26"/>
  <c r="M171" i="26"/>
  <c r="N170" i="26"/>
  <c r="M170" i="26"/>
  <c r="N169" i="26"/>
  <c r="M169" i="26"/>
  <c r="N168" i="26"/>
  <c r="M168" i="26"/>
  <c r="N167" i="26"/>
  <c r="M167" i="26"/>
  <c r="N166" i="26"/>
  <c r="M166" i="26"/>
  <c r="N165" i="26"/>
  <c r="M165" i="26"/>
  <c r="N164" i="26"/>
  <c r="M164" i="26"/>
  <c r="N163" i="26"/>
  <c r="M163" i="26"/>
  <c r="N162" i="26"/>
  <c r="M162" i="26"/>
  <c r="N161" i="26"/>
  <c r="M161" i="26"/>
  <c r="N160" i="26"/>
  <c r="M160" i="26"/>
  <c r="N159" i="26"/>
  <c r="M159" i="26"/>
  <c r="N158" i="26"/>
  <c r="M158" i="26"/>
  <c r="N157" i="26"/>
  <c r="M157" i="26"/>
  <c r="N156" i="26"/>
  <c r="M156" i="26"/>
  <c r="N155" i="26"/>
  <c r="M155" i="26"/>
  <c r="N154" i="26"/>
  <c r="M154" i="26"/>
  <c r="N153" i="26"/>
  <c r="M153" i="26"/>
  <c r="N152" i="26"/>
  <c r="M152" i="26"/>
  <c r="N151" i="26"/>
  <c r="M151" i="26"/>
  <c r="N150" i="26"/>
  <c r="M150" i="26"/>
  <c r="N149" i="26"/>
  <c r="M149" i="26"/>
  <c r="N148" i="26"/>
  <c r="M148" i="26"/>
  <c r="N147" i="26"/>
  <c r="M147" i="26"/>
  <c r="N146" i="26"/>
  <c r="M146" i="26"/>
  <c r="N145" i="26"/>
  <c r="M145" i="26"/>
  <c r="N144" i="26"/>
  <c r="M144" i="26"/>
  <c r="N143" i="26"/>
  <c r="M143" i="26"/>
  <c r="N142" i="26"/>
  <c r="M142" i="26"/>
  <c r="N141" i="26"/>
  <c r="M141" i="26"/>
  <c r="N140" i="26"/>
  <c r="N173" i="26" s="1"/>
  <c r="M140" i="26"/>
  <c r="M173" i="26" s="1"/>
  <c r="L139" i="26"/>
  <c r="K139" i="26"/>
  <c r="J139" i="26"/>
  <c r="N138" i="26"/>
  <c r="M138" i="26"/>
  <c r="N137" i="26"/>
  <c r="M137" i="26"/>
  <c r="M139" i="26" s="1"/>
  <c r="N136" i="26"/>
  <c r="M136" i="26"/>
  <c r="N135" i="26"/>
  <c r="M135" i="26"/>
  <c r="N134" i="26"/>
  <c r="N139" i="26" s="1"/>
  <c r="M134" i="26"/>
  <c r="L133" i="26"/>
  <c r="K133" i="26"/>
  <c r="J133" i="26"/>
  <c r="N128" i="26"/>
  <c r="M128" i="26"/>
  <c r="N127" i="26"/>
  <c r="M127" i="26"/>
  <c r="N125" i="26"/>
  <c r="M125" i="26"/>
  <c r="N124" i="26"/>
  <c r="M124" i="26"/>
  <c r="N122" i="26"/>
  <c r="M122" i="26"/>
  <c r="N118" i="26"/>
  <c r="M118" i="26"/>
  <c r="N114" i="26"/>
  <c r="M114" i="26"/>
  <c r="N110" i="26"/>
  <c r="N133" i="26" s="1"/>
  <c r="M110" i="26"/>
  <c r="L109" i="26"/>
  <c r="K109" i="26"/>
  <c r="J109" i="26"/>
  <c r="J269" i="26" s="1"/>
  <c r="N108" i="26"/>
  <c r="M108" i="26"/>
  <c r="N107" i="26"/>
  <c r="M107" i="26"/>
  <c r="N106" i="26"/>
  <c r="M106" i="26"/>
  <c r="N105" i="26"/>
  <c r="N109" i="26" s="1"/>
  <c r="M105" i="26"/>
  <c r="M109" i="26" s="1"/>
  <c r="L104" i="26"/>
  <c r="K104" i="26"/>
  <c r="J104" i="26"/>
  <c r="N103" i="26"/>
  <c r="M103" i="26"/>
  <c r="N100" i="26"/>
  <c r="N97" i="26"/>
  <c r="N96" i="26"/>
  <c r="N104" i="26" s="1"/>
  <c r="M96" i="26"/>
  <c r="N95" i="26"/>
  <c r="M95" i="26"/>
  <c r="M104" i="26" s="1"/>
  <c r="L94" i="26"/>
  <c r="K94" i="26"/>
  <c r="J94" i="26"/>
  <c r="N93" i="26"/>
  <c r="M93" i="26"/>
  <c r="N86" i="26"/>
  <c r="M86" i="26"/>
  <c r="N85" i="26"/>
  <c r="M85" i="26"/>
  <c r="N82" i="26"/>
  <c r="M82" i="26"/>
  <c r="L81" i="26"/>
  <c r="K81" i="26"/>
  <c r="J81" i="26"/>
  <c r="N80" i="26"/>
  <c r="M80" i="26"/>
  <c r="N79" i="26"/>
  <c r="M79" i="26"/>
  <c r="N78" i="26"/>
  <c r="M78" i="26"/>
  <c r="N77" i="26"/>
  <c r="M77" i="26"/>
  <c r="N76" i="26"/>
  <c r="M76" i="26"/>
  <c r="M81" i="26" s="1"/>
  <c r="N75" i="26"/>
  <c r="N81" i="26" s="1"/>
  <c r="M75" i="26"/>
  <c r="N74" i="26"/>
  <c r="M74" i="26"/>
  <c r="L73" i="26"/>
  <c r="K73" i="26"/>
  <c r="K269" i="26" s="1"/>
  <c r="J73" i="26"/>
  <c r="N72" i="26"/>
  <c r="M72" i="26"/>
  <c r="N71" i="26"/>
  <c r="M71" i="26"/>
  <c r="N66" i="26"/>
  <c r="M66" i="26"/>
  <c r="M73" i="26" s="1"/>
  <c r="L65" i="26"/>
  <c r="K65" i="26"/>
  <c r="J65" i="26"/>
  <c r="N63" i="26"/>
  <c r="M63" i="26"/>
  <c r="N62" i="26"/>
  <c r="M62" i="26"/>
  <c r="N60" i="26"/>
  <c r="M60" i="26"/>
  <c r="N57" i="26"/>
  <c r="M57" i="26"/>
  <c r="N56" i="26"/>
  <c r="M56" i="26"/>
  <c r="N49" i="26"/>
  <c r="M49" i="26"/>
  <c r="N42" i="26"/>
  <c r="M42" i="26"/>
  <c r="K38" i="26"/>
  <c r="J38" i="26"/>
  <c r="M35" i="26"/>
  <c r="N35" i="26"/>
  <c r="M34" i="26"/>
  <c r="N34" i="26"/>
  <c r="M33" i="26"/>
  <c r="N33" i="26"/>
  <c r="M32" i="26"/>
  <c r="N32" i="26"/>
  <c r="M19" i="26"/>
  <c r="M38" i="26" s="1"/>
  <c r="N19" i="26"/>
  <c r="N38" i="26" s="1"/>
  <c r="K18" i="26"/>
  <c r="J18" i="26"/>
  <c r="N17" i="26"/>
  <c r="M17" i="26"/>
  <c r="N16" i="26"/>
  <c r="M16" i="26"/>
  <c r="N15" i="26"/>
  <c r="M15" i="26"/>
  <c r="N14" i="26"/>
  <c r="M14" i="26"/>
  <c r="N13" i="26"/>
  <c r="M13" i="26"/>
  <c r="N12" i="26"/>
  <c r="M12" i="26"/>
  <c r="L18" i="26"/>
  <c r="L269" i="26" s="1"/>
  <c r="N7" i="26"/>
  <c r="M7" i="26"/>
  <c r="K268" i="26"/>
  <c r="M18" i="26"/>
  <c r="N73" i="26"/>
  <c r="M184" i="26"/>
  <c r="M216" i="26"/>
  <c r="M268" i="26"/>
  <c r="L38" i="26"/>
  <c r="L268" i="26"/>
  <c r="H19" i="15"/>
  <c r="G19" i="15"/>
  <c r="L59" i="24"/>
  <c r="K59" i="24"/>
  <c r="J59" i="24"/>
  <c r="N58" i="24"/>
  <c r="M58" i="24"/>
  <c r="N57" i="24"/>
  <c r="M57" i="24"/>
  <c r="N56" i="24"/>
  <c r="M56" i="24"/>
  <c r="N55" i="24"/>
  <c r="M55" i="24"/>
  <c r="M59" i="24" s="1"/>
  <c r="N54" i="24"/>
  <c r="M54" i="24"/>
  <c r="N53" i="24"/>
  <c r="M53" i="24"/>
  <c r="N52" i="24"/>
  <c r="N59" i="24" s="1"/>
  <c r="M52" i="24"/>
  <c r="L51" i="24"/>
  <c r="K51" i="24"/>
  <c r="J51" i="24"/>
  <c r="N50" i="24"/>
  <c r="M50" i="24"/>
  <c r="M51" i="24" s="1"/>
  <c r="N49" i="24"/>
  <c r="M49" i="24"/>
  <c r="N48" i="24"/>
  <c r="M48" i="24"/>
  <c r="N47" i="24"/>
  <c r="M47" i="24"/>
  <c r="N46" i="24"/>
  <c r="N51" i="24" s="1"/>
  <c r="M46" i="24"/>
  <c r="L45" i="24"/>
  <c r="L60" i="24" s="1"/>
  <c r="K45" i="24"/>
  <c r="J45" i="24"/>
  <c r="N44" i="24"/>
  <c r="M44" i="24"/>
  <c r="N43" i="24"/>
  <c r="M43" i="24"/>
  <c r="N42" i="24"/>
  <c r="M42" i="24"/>
  <c r="N41" i="24"/>
  <c r="M41" i="24"/>
  <c r="N40" i="24"/>
  <c r="M40" i="24"/>
  <c r="N39" i="24"/>
  <c r="M39" i="24"/>
  <c r="N38" i="24"/>
  <c r="M38" i="24"/>
  <c r="N37" i="24"/>
  <c r="M37" i="24"/>
  <c r="N36" i="24"/>
  <c r="M36" i="24"/>
  <c r="N35" i="24"/>
  <c r="M35" i="24"/>
  <c r="N34" i="24"/>
  <c r="M34" i="24"/>
  <c r="N33" i="24"/>
  <c r="M33" i="24"/>
  <c r="N32" i="24"/>
  <c r="M32" i="24"/>
  <c r="N31" i="24"/>
  <c r="M31" i="24"/>
  <c r="N30" i="24"/>
  <c r="M30" i="24"/>
  <c r="N29" i="24"/>
  <c r="M29" i="24"/>
  <c r="N28" i="24"/>
  <c r="M28" i="24"/>
  <c r="M45" i="24" s="1"/>
  <c r="N27" i="24"/>
  <c r="N45" i="24" s="1"/>
  <c r="M27" i="24"/>
  <c r="N26" i="24"/>
  <c r="M26" i="24"/>
  <c r="L25" i="24"/>
  <c r="K25" i="24"/>
  <c r="J25" i="24"/>
  <c r="N24" i="24"/>
  <c r="M24" i="24"/>
  <c r="N23" i="24"/>
  <c r="M23" i="24"/>
  <c r="N22" i="24"/>
  <c r="M22" i="24"/>
  <c r="N21" i="24"/>
  <c r="M21" i="24"/>
  <c r="N20" i="24"/>
  <c r="M20" i="24"/>
  <c r="N19" i="24"/>
  <c r="M19" i="24"/>
  <c r="N18" i="24"/>
  <c r="M18" i="24"/>
  <c r="M25" i="24" s="1"/>
  <c r="N17" i="24"/>
  <c r="M17" i="24"/>
  <c r="N16" i="24"/>
  <c r="N25" i="24" s="1"/>
  <c r="M16" i="24"/>
  <c r="L15" i="24"/>
  <c r="K15" i="24"/>
  <c r="K60" i="24" s="1"/>
  <c r="J15" i="24"/>
  <c r="J60" i="24"/>
  <c r="N14" i="24"/>
  <c r="M14" i="24"/>
  <c r="N13" i="24"/>
  <c r="M13" i="24"/>
  <c r="N12" i="24"/>
  <c r="M12" i="24"/>
  <c r="N11" i="24"/>
  <c r="M11" i="24"/>
  <c r="N10" i="24"/>
  <c r="M10" i="24"/>
  <c r="N9" i="24"/>
  <c r="M9" i="24"/>
  <c r="N8" i="24"/>
  <c r="M8" i="24"/>
  <c r="N7" i="24"/>
  <c r="N15" i="24" s="1"/>
  <c r="M7" i="24"/>
  <c r="M15" i="24" s="1"/>
  <c r="M68" i="18"/>
  <c r="N68" i="18"/>
  <c r="N71" i="18" s="1"/>
  <c r="M69" i="18"/>
  <c r="N69" i="18"/>
  <c r="M70" i="18"/>
  <c r="N70" i="18"/>
  <c r="N67" i="18"/>
  <c r="M67" i="18"/>
  <c r="N66" i="18"/>
  <c r="M66" i="18"/>
  <c r="M71" i="18" s="1"/>
  <c r="M62" i="18"/>
  <c r="N62" i="18"/>
  <c r="M63" i="18"/>
  <c r="N63" i="18"/>
  <c r="M64" i="18"/>
  <c r="M65" i="18"/>
  <c r="N64" i="18"/>
  <c r="N61" i="18"/>
  <c r="M61" i="18"/>
  <c r="N60" i="18"/>
  <c r="N65" i="18" s="1"/>
  <c r="M60" i="18"/>
  <c r="M53" i="18"/>
  <c r="N53" i="18"/>
  <c r="M54" i="18"/>
  <c r="M59" i="18" s="1"/>
  <c r="N54" i="18"/>
  <c r="M55" i="18"/>
  <c r="N55" i="18"/>
  <c r="M56" i="18"/>
  <c r="N56" i="18"/>
  <c r="M57" i="18"/>
  <c r="N57" i="18"/>
  <c r="M58" i="18"/>
  <c r="N58" i="18"/>
  <c r="N52" i="18"/>
  <c r="N59" i="18" s="1"/>
  <c r="M52" i="18"/>
  <c r="M48" i="18"/>
  <c r="N48" i="18"/>
  <c r="N51" i="18" s="1"/>
  <c r="M49" i="18"/>
  <c r="N49" i="18"/>
  <c r="M50" i="18"/>
  <c r="N50" i="18"/>
  <c r="N47" i="18"/>
  <c r="M47" i="18"/>
  <c r="M51" i="18" s="1"/>
  <c r="N46" i="18"/>
  <c r="M46" i="18"/>
  <c r="M31" i="18"/>
  <c r="N31" i="18"/>
  <c r="M32" i="18"/>
  <c r="N32" i="18"/>
  <c r="M33" i="18"/>
  <c r="M45" i="18" s="1"/>
  <c r="N33" i="18"/>
  <c r="M34" i="18"/>
  <c r="N34" i="18"/>
  <c r="M35" i="18"/>
  <c r="N35" i="18"/>
  <c r="M36" i="18"/>
  <c r="N36" i="18"/>
  <c r="M37" i="18"/>
  <c r="N37" i="18"/>
  <c r="M38" i="18"/>
  <c r="N38" i="18"/>
  <c r="M39" i="18"/>
  <c r="N39" i="18"/>
  <c r="M40" i="18"/>
  <c r="N40" i="18"/>
  <c r="M41" i="18"/>
  <c r="N41" i="18"/>
  <c r="M42" i="18"/>
  <c r="N42" i="18"/>
  <c r="M43" i="18"/>
  <c r="N43" i="18"/>
  <c r="M44" i="18"/>
  <c r="N44" i="18"/>
  <c r="N30" i="18"/>
  <c r="M30" i="18"/>
  <c r="N29" i="18"/>
  <c r="M29" i="18"/>
  <c r="N27" i="18"/>
  <c r="N45" i="18" s="1"/>
  <c r="M27" i="18"/>
  <c r="N26" i="18"/>
  <c r="M26" i="18"/>
  <c r="K164" i="18"/>
  <c r="L164" i="18"/>
  <c r="J164" i="18"/>
  <c r="K133" i="18"/>
  <c r="L133" i="18"/>
  <c r="J133" i="18"/>
  <c r="K127" i="18"/>
  <c r="L127" i="18"/>
  <c r="J127" i="18"/>
  <c r="K93" i="18"/>
  <c r="L93" i="18"/>
  <c r="J93" i="18"/>
  <c r="K87" i="18"/>
  <c r="L87" i="18"/>
  <c r="J87" i="18"/>
  <c r="K76" i="18"/>
  <c r="L76" i="18"/>
  <c r="J76" i="18"/>
  <c r="K71" i="18"/>
  <c r="L71" i="18"/>
  <c r="J71" i="18"/>
  <c r="K65" i="18"/>
  <c r="L65" i="18"/>
  <c r="J65" i="18"/>
  <c r="K59" i="18"/>
  <c r="L59" i="18"/>
  <c r="J59" i="18"/>
  <c r="K51" i="18"/>
  <c r="L51" i="18"/>
  <c r="J51" i="18"/>
  <c r="K45" i="18"/>
  <c r="L45" i="18"/>
  <c r="J45" i="18"/>
  <c r="K25" i="18"/>
  <c r="J25" i="18"/>
  <c r="K15" i="18"/>
  <c r="J15" i="18"/>
  <c r="J218" i="18" s="1"/>
  <c r="J217" i="18"/>
  <c r="N176" i="18"/>
  <c r="N188" i="18"/>
  <c r="M194" i="18"/>
  <c r="M195" i="18"/>
  <c r="M201" i="18"/>
  <c r="N201" i="18"/>
  <c r="M202" i="18"/>
  <c r="M212" i="18"/>
  <c r="M166" i="18"/>
  <c r="K165" i="18"/>
  <c r="M165" i="18"/>
  <c r="L216" i="18"/>
  <c r="N216" i="18" s="1"/>
  <c r="K216" i="18"/>
  <c r="M216" i="18" s="1"/>
  <c r="L215" i="18"/>
  <c r="N215" i="18" s="1"/>
  <c r="K215" i="18"/>
  <c r="M215" i="18"/>
  <c r="L214" i="18"/>
  <c r="N214" i="18" s="1"/>
  <c r="K214" i="18"/>
  <c r="M214" i="18" s="1"/>
  <c r="L213" i="18"/>
  <c r="N213" i="18"/>
  <c r="K213" i="18"/>
  <c r="M213" i="18" s="1"/>
  <c r="L212" i="18"/>
  <c r="N212" i="18" s="1"/>
  <c r="L211" i="18"/>
  <c r="N211" i="18"/>
  <c r="K211" i="18"/>
  <c r="M211" i="18" s="1"/>
  <c r="L210" i="18"/>
  <c r="N210" i="18" s="1"/>
  <c r="K210" i="18"/>
  <c r="M210" i="18"/>
  <c r="L209" i="18"/>
  <c r="N209" i="18" s="1"/>
  <c r="K209" i="18"/>
  <c r="M209" i="18"/>
  <c r="L208" i="18"/>
  <c r="N208" i="18"/>
  <c r="K208" i="18"/>
  <c r="M208" i="18" s="1"/>
  <c r="L207" i="18"/>
  <c r="N207" i="18"/>
  <c r="K207" i="18"/>
  <c r="M207" i="18" s="1"/>
  <c r="L206" i="18"/>
  <c r="N206" i="18" s="1"/>
  <c r="K206" i="18"/>
  <c r="M206" i="18" s="1"/>
  <c r="L205" i="18"/>
  <c r="N205" i="18"/>
  <c r="K205" i="18"/>
  <c r="M205" i="18"/>
  <c r="L204" i="18"/>
  <c r="N204" i="18" s="1"/>
  <c r="K204" i="18"/>
  <c r="M204" i="18"/>
  <c r="L203" i="18"/>
  <c r="N203" i="18" s="1"/>
  <c r="K203" i="18"/>
  <c r="M203" i="18"/>
  <c r="L202" i="18"/>
  <c r="N202" i="18" s="1"/>
  <c r="L201" i="18"/>
  <c r="L200" i="18"/>
  <c r="N200" i="18"/>
  <c r="K200" i="18"/>
  <c r="M200" i="18" s="1"/>
  <c r="L199" i="18"/>
  <c r="N199" i="18"/>
  <c r="K199" i="18"/>
  <c r="M199" i="18" s="1"/>
  <c r="L198" i="18"/>
  <c r="N198" i="18"/>
  <c r="K198" i="18"/>
  <c r="M198" i="18"/>
  <c r="L197" i="18"/>
  <c r="N197" i="18"/>
  <c r="K197" i="18"/>
  <c r="M197" i="18" s="1"/>
  <c r="L196" i="18"/>
  <c r="N196" i="18"/>
  <c r="K196" i="18"/>
  <c r="M196" i="18" s="1"/>
  <c r="L195" i="18"/>
  <c r="N195" i="18"/>
  <c r="L194" i="18"/>
  <c r="N194" i="18"/>
  <c r="K194" i="18"/>
  <c r="L193" i="18"/>
  <c r="N193" i="18" s="1"/>
  <c r="K193" i="18"/>
  <c r="M193" i="18" s="1"/>
  <c r="L192" i="18"/>
  <c r="N192" i="18"/>
  <c r="K192" i="18"/>
  <c r="M192" i="18" s="1"/>
  <c r="L191" i="18"/>
  <c r="N191" i="18"/>
  <c r="K191" i="18"/>
  <c r="M191" i="18"/>
  <c r="L190" i="18"/>
  <c r="N190" i="18"/>
  <c r="K190" i="18"/>
  <c r="M190" i="18" s="1"/>
  <c r="L189" i="18"/>
  <c r="N189" i="18" s="1"/>
  <c r="K189" i="18"/>
  <c r="M189" i="18" s="1"/>
  <c r="L188" i="18"/>
  <c r="K188" i="18"/>
  <c r="M188" i="18"/>
  <c r="L187" i="18"/>
  <c r="N187" i="18" s="1"/>
  <c r="K187" i="18"/>
  <c r="M187" i="18" s="1"/>
  <c r="L186" i="18"/>
  <c r="N186" i="18"/>
  <c r="K186" i="18"/>
  <c r="M186" i="18"/>
  <c r="L185" i="18"/>
  <c r="N185" i="18" s="1"/>
  <c r="K185" i="18"/>
  <c r="M185" i="18"/>
  <c r="L184" i="18"/>
  <c r="N184" i="18" s="1"/>
  <c r="K184" i="18"/>
  <c r="M184" i="18" s="1"/>
  <c r="L183" i="18"/>
  <c r="N183" i="18" s="1"/>
  <c r="K183" i="18"/>
  <c r="M183" i="18" s="1"/>
  <c r="L182" i="18"/>
  <c r="N182" i="18"/>
  <c r="K182" i="18"/>
  <c r="M182" i="18" s="1"/>
  <c r="L181" i="18"/>
  <c r="N181" i="18"/>
  <c r="K181" i="18"/>
  <c r="M181" i="18" s="1"/>
  <c r="L180" i="18"/>
  <c r="N180" i="18"/>
  <c r="K180" i="18"/>
  <c r="M180" i="18" s="1"/>
  <c r="L179" i="18"/>
  <c r="N179" i="18"/>
  <c r="K179" i="18"/>
  <c r="M179" i="18" s="1"/>
  <c r="L178" i="18"/>
  <c r="N178" i="18"/>
  <c r="K178" i="18"/>
  <c r="M178" i="18" s="1"/>
  <c r="L177" i="18"/>
  <c r="N177" i="18" s="1"/>
  <c r="K177" i="18"/>
  <c r="M177" i="18" s="1"/>
  <c r="L176" i="18"/>
  <c r="K176" i="18"/>
  <c r="M176" i="18"/>
  <c r="L175" i="18"/>
  <c r="N175" i="18" s="1"/>
  <c r="K175" i="18"/>
  <c r="M175" i="18" s="1"/>
  <c r="L174" i="18"/>
  <c r="N174" i="18"/>
  <c r="K174" i="18"/>
  <c r="M174" i="18" s="1"/>
  <c r="L173" i="18"/>
  <c r="N173" i="18"/>
  <c r="K173" i="18"/>
  <c r="M173" i="18" s="1"/>
  <c r="L172" i="18"/>
  <c r="N172" i="18"/>
  <c r="K172" i="18"/>
  <c r="M172" i="18" s="1"/>
  <c r="L171" i="18"/>
  <c r="N171" i="18" s="1"/>
  <c r="K171" i="18"/>
  <c r="M171" i="18" s="1"/>
  <c r="L170" i="18"/>
  <c r="N170" i="18" s="1"/>
  <c r="K170" i="18"/>
  <c r="M170" i="18"/>
  <c r="L169" i="18"/>
  <c r="N169" i="18" s="1"/>
  <c r="K169" i="18"/>
  <c r="M169" i="18"/>
  <c r="L168" i="18"/>
  <c r="K168" i="18"/>
  <c r="M168" i="18"/>
  <c r="L167" i="18"/>
  <c r="N167" i="18" s="1"/>
  <c r="K167" i="18"/>
  <c r="M167" i="18" s="1"/>
  <c r="L166" i="18"/>
  <c r="L217" i="18" s="1"/>
  <c r="N166" i="18"/>
  <c r="K166" i="18"/>
  <c r="L165" i="18"/>
  <c r="N165" i="18" s="1"/>
  <c r="N168" i="18"/>
  <c r="M136" i="18"/>
  <c r="N136" i="18"/>
  <c r="M137" i="18"/>
  <c r="N137" i="18"/>
  <c r="M138" i="18"/>
  <c r="N138" i="18"/>
  <c r="M139" i="18"/>
  <c r="N139" i="18"/>
  <c r="M140" i="18"/>
  <c r="N140" i="18"/>
  <c r="M141" i="18"/>
  <c r="N141" i="18"/>
  <c r="M142" i="18"/>
  <c r="N142" i="18"/>
  <c r="M143" i="18"/>
  <c r="N143" i="18"/>
  <c r="M144" i="18"/>
  <c r="N144" i="18"/>
  <c r="M145" i="18"/>
  <c r="N145" i="18"/>
  <c r="M146" i="18"/>
  <c r="N146" i="18"/>
  <c r="M147" i="18"/>
  <c r="N147" i="18"/>
  <c r="M148" i="18"/>
  <c r="N148" i="18"/>
  <c r="M149" i="18"/>
  <c r="N149" i="18"/>
  <c r="M150" i="18"/>
  <c r="N150" i="18"/>
  <c r="M151" i="18"/>
  <c r="N151" i="18"/>
  <c r="M152" i="18"/>
  <c r="N152" i="18"/>
  <c r="M153" i="18"/>
  <c r="N153" i="18"/>
  <c r="M154" i="18"/>
  <c r="N154" i="18"/>
  <c r="M155" i="18"/>
  <c r="N155" i="18"/>
  <c r="M156" i="18"/>
  <c r="N156" i="18"/>
  <c r="M157" i="18"/>
  <c r="N157" i="18"/>
  <c r="M158" i="18"/>
  <c r="N158" i="18"/>
  <c r="M159" i="18"/>
  <c r="N159" i="18"/>
  <c r="M160" i="18"/>
  <c r="N160" i="18"/>
  <c r="M161" i="18"/>
  <c r="N161" i="18"/>
  <c r="M162" i="18"/>
  <c r="N162" i="18"/>
  <c r="M163" i="18"/>
  <c r="N163" i="18"/>
  <c r="N135" i="18"/>
  <c r="M135" i="18"/>
  <c r="N134" i="18"/>
  <c r="N164" i="18" s="1"/>
  <c r="M134" i="18"/>
  <c r="M164" i="18" s="1"/>
  <c r="M130" i="18"/>
  <c r="N130" i="18"/>
  <c r="M131" i="18"/>
  <c r="N131" i="18"/>
  <c r="M132" i="18"/>
  <c r="N132" i="18"/>
  <c r="N129" i="18"/>
  <c r="M129" i="18"/>
  <c r="N128" i="18"/>
  <c r="N133" i="18"/>
  <c r="M128" i="18"/>
  <c r="M133" i="18" s="1"/>
  <c r="M98" i="18"/>
  <c r="N98" i="18"/>
  <c r="M99" i="18"/>
  <c r="N99" i="18"/>
  <c r="M100" i="18"/>
  <c r="N100" i="18"/>
  <c r="M101" i="18"/>
  <c r="N101" i="18"/>
  <c r="M102" i="18"/>
  <c r="N102" i="18"/>
  <c r="M103" i="18"/>
  <c r="N103" i="18"/>
  <c r="M104" i="18"/>
  <c r="N104" i="18"/>
  <c r="M105" i="18"/>
  <c r="N105" i="18"/>
  <c r="M106" i="18"/>
  <c r="N106" i="18"/>
  <c r="M107" i="18"/>
  <c r="N107" i="18"/>
  <c r="M108" i="18"/>
  <c r="N108" i="18"/>
  <c r="M109" i="18"/>
  <c r="N109" i="18"/>
  <c r="M110" i="18"/>
  <c r="N110" i="18"/>
  <c r="M111" i="18"/>
  <c r="N111" i="18"/>
  <c r="M112" i="18"/>
  <c r="N112" i="18"/>
  <c r="M113" i="18"/>
  <c r="N113" i="18"/>
  <c r="M114" i="18"/>
  <c r="N114" i="18"/>
  <c r="M115" i="18"/>
  <c r="N115" i="18"/>
  <c r="M116" i="18"/>
  <c r="N116" i="18"/>
  <c r="M117" i="18"/>
  <c r="N117" i="18"/>
  <c r="M118" i="18"/>
  <c r="N118" i="18"/>
  <c r="M119" i="18"/>
  <c r="N119" i="18"/>
  <c r="M120" i="18"/>
  <c r="N120" i="18"/>
  <c r="M121" i="18"/>
  <c r="N121" i="18"/>
  <c r="M122" i="18"/>
  <c r="N122" i="18"/>
  <c r="M123" i="18"/>
  <c r="N123" i="18"/>
  <c r="M124" i="18"/>
  <c r="N124" i="18"/>
  <c r="M125" i="18"/>
  <c r="N125" i="18"/>
  <c r="M126" i="18"/>
  <c r="N126" i="18"/>
  <c r="N97" i="18"/>
  <c r="M97" i="18"/>
  <c r="N96" i="18"/>
  <c r="M96" i="18"/>
  <c r="N95" i="18"/>
  <c r="N127" i="18" s="1"/>
  <c r="M95" i="18"/>
  <c r="N94" i="18"/>
  <c r="M94" i="18"/>
  <c r="M127" i="18" s="1"/>
  <c r="N92" i="18"/>
  <c r="N91" i="18"/>
  <c r="N93" i="18" s="1"/>
  <c r="M92" i="18"/>
  <c r="M91" i="18"/>
  <c r="N90" i="18"/>
  <c r="M90" i="18"/>
  <c r="N89" i="18"/>
  <c r="M89" i="18"/>
  <c r="N88" i="18"/>
  <c r="M88" i="18"/>
  <c r="M93" i="18" s="1"/>
  <c r="Q7" i="23"/>
  <c r="N77" i="18"/>
  <c r="N87" i="18" s="1"/>
  <c r="M77" i="18"/>
  <c r="N86" i="18"/>
  <c r="M86" i="18"/>
  <c r="N85" i="18"/>
  <c r="M85" i="18"/>
  <c r="N84" i="18"/>
  <c r="M84" i="18"/>
  <c r="N83" i="18"/>
  <c r="M83" i="18"/>
  <c r="N82" i="18"/>
  <c r="M82" i="18"/>
  <c r="N81" i="18"/>
  <c r="M81" i="18"/>
  <c r="N80" i="18"/>
  <c r="M80" i="18"/>
  <c r="N79" i="18"/>
  <c r="M79" i="18"/>
  <c r="M87" i="18" s="1"/>
  <c r="N78" i="18"/>
  <c r="M78" i="18"/>
  <c r="N75" i="18"/>
  <c r="M75" i="18"/>
  <c r="N74" i="18"/>
  <c r="N76" i="18" s="1"/>
  <c r="M74" i="18"/>
  <c r="M76" i="18" s="1"/>
  <c r="N73" i="18"/>
  <c r="M73" i="18"/>
  <c r="N72" i="18"/>
  <c r="M72" i="18"/>
  <c r="N14" i="18"/>
  <c r="M14" i="18"/>
  <c r="N13" i="18"/>
  <c r="M13" i="18"/>
  <c r="N12" i="18"/>
  <c r="M12" i="18"/>
  <c r="N11" i="18"/>
  <c r="M11" i="18"/>
  <c r="L16" i="18"/>
  <c r="M16" i="18"/>
  <c r="M25" i="18" s="1"/>
  <c r="L17" i="18"/>
  <c r="N17" i="18" s="1"/>
  <c r="M17" i="18"/>
  <c r="L18" i="18"/>
  <c r="N18" i="18" s="1"/>
  <c r="M18" i="18"/>
  <c r="L19" i="18"/>
  <c r="L25" i="18" s="1"/>
  <c r="M19" i="18"/>
  <c r="L20" i="18"/>
  <c r="N20" i="18"/>
  <c r="M20" i="18"/>
  <c r="L21" i="18"/>
  <c r="N21" i="18" s="1"/>
  <c r="M21" i="18"/>
  <c r="L22" i="18"/>
  <c r="N22" i="18" s="1"/>
  <c r="M22" i="18"/>
  <c r="N16" i="18"/>
  <c r="Q10" i="23"/>
  <c r="P10" i="23"/>
  <c r="P9" i="23"/>
  <c r="Q9" i="23"/>
  <c r="P11" i="23"/>
  <c r="Q11" i="23"/>
  <c r="P8" i="23"/>
  <c r="Q8" i="23"/>
  <c r="N12" i="23"/>
  <c r="M12" i="23"/>
  <c r="O12" i="23"/>
  <c r="P7" i="23"/>
  <c r="P12" i="23" s="1"/>
  <c r="M24" i="18"/>
  <c r="L24" i="18"/>
  <c r="N24" i="18"/>
  <c r="M23" i="18"/>
  <c r="L23" i="18"/>
  <c r="N23" i="18" s="1"/>
  <c r="Q12" i="23"/>
  <c r="N10" i="18"/>
  <c r="M10" i="18"/>
  <c r="N9" i="18"/>
  <c r="M9" i="18"/>
  <c r="M8" i="18"/>
  <c r="L8" i="18"/>
  <c r="L15" i="18"/>
  <c r="L218" i="18" s="1"/>
  <c r="N7" i="18"/>
  <c r="M7" i="18"/>
  <c r="M15" i="18"/>
  <c r="N8" i="18"/>
  <c r="N15" i="18" s="1"/>
  <c r="S19" i="15"/>
  <c r="L19" i="15"/>
  <c r="I19" i="15"/>
  <c r="E19" i="15"/>
  <c r="D19" i="15"/>
  <c r="C19" i="15"/>
  <c r="F19" i="15"/>
  <c r="Q19" i="15"/>
  <c r="N19" i="15"/>
  <c r="M19" i="15"/>
  <c r="K19" i="15"/>
  <c r="M347" i="36" l="1"/>
  <c r="N347" i="36"/>
  <c r="J19" i="15"/>
  <c r="M197" i="33"/>
  <c r="N197" i="33"/>
  <c r="M332" i="33"/>
  <c r="N248" i="33"/>
  <c r="N148" i="33"/>
  <c r="M119" i="33"/>
  <c r="N157" i="33"/>
  <c r="M279" i="33"/>
  <c r="J333" i="33"/>
  <c r="N332" i="33"/>
  <c r="N119" i="33"/>
  <c r="M248" i="33"/>
  <c r="M81" i="33"/>
  <c r="M148" i="33"/>
  <c r="M237" i="33"/>
  <c r="N81" i="33"/>
  <c r="M54" i="33"/>
  <c r="M157" i="33"/>
  <c r="N279" i="33"/>
  <c r="N237" i="33"/>
  <c r="M138" i="33"/>
  <c r="N54" i="33"/>
  <c r="N138" i="33"/>
  <c r="N97" i="33"/>
  <c r="M97" i="33"/>
  <c r="L333" i="33"/>
  <c r="N203" i="33"/>
  <c r="M203" i="33"/>
  <c r="K333" i="33"/>
  <c r="N26" i="33"/>
  <c r="M26" i="33"/>
  <c r="N269" i="26"/>
  <c r="M60" i="24"/>
  <c r="N294" i="28"/>
  <c r="K218" i="18"/>
  <c r="M316" i="30"/>
  <c r="M294" i="28"/>
  <c r="N60" i="24"/>
  <c r="N316" i="30"/>
  <c r="M217" i="18"/>
  <c r="M218" i="18" s="1"/>
  <c r="M269" i="26"/>
  <c r="N217" i="18"/>
  <c r="N19" i="18"/>
  <c r="N25" i="18" s="1"/>
  <c r="N218" i="18" s="1"/>
  <c r="K217" i="18"/>
  <c r="N333" i="33" l="1"/>
  <c r="M333" i="33"/>
</calcChain>
</file>

<file path=xl/sharedStrings.xml><?xml version="1.0" encoding="utf-8"?>
<sst xmlns="http://schemas.openxmlformats.org/spreadsheetml/2006/main" count="9820" uniqueCount="1026">
  <si>
    <t>ที่</t>
  </si>
  <si>
    <t>จังหวัด</t>
  </si>
  <si>
    <t>รวม</t>
  </si>
  <si>
    <t>เลย</t>
  </si>
  <si>
    <t>อำเภอ</t>
  </si>
  <si>
    <t>ไตรมาส 2</t>
  </si>
  <si>
    <t>ไตรมาส 3</t>
  </si>
  <si>
    <t>เชียงคาน</t>
  </si>
  <si>
    <t>ด่านซ้าย</t>
  </si>
  <si>
    <t>ท่าลี่</t>
  </si>
  <si>
    <t>นาด้วง</t>
  </si>
  <si>
    <t>นาแห้ว</t>
  </si>
  <si>
    <t>ปากชม</t>
  </si>
  <si>
    <t>ผาขาว</t>
  </si>
  <si>
    <t>ภูกระดึง</t>
  </si>
  <si>
    <t>ภูเรือ</t>
  </si>
  <si>
    <t>ภูหลวง</t>
  </si>
  <si>
    <t>เมืองเลย</t>
  </si>
  <si>
    <t>วังสะพุง</t>
  </si>
  <si>
    <t>หนองหิน</t>
  </si>
  <si>
    <t>เอราวัณ</t>
  </si>
  <si>
    <t>ทะเบียนกลุ่มเป้าหมายการจัดตั้งกลุ่มออมทรัพย์เพื่อการผลิต ในหมู่บ้านโครงการแก้ไขปัญหาความยากจน (กข.คจ.)</t>
  </si>
  <si>
    <t>จำนวนหมู่บ้าน กข.คจ.ที่ยังไม่มีกลุ่ม  ออม ทรัพย์ฯ</t>
  </si>
  <si>
    <t>เป้าจัดสรรเพิ่มจำนวน สมาชิกกลุ่มออมทรัพย์ฯ</t>
  </si>
  <si>
    <t>รวมเพิ่มขึ้น</t>
  </si>
  <si>
    <t>เป้าจัดสรร</t>
  </si>
  <si>
    <t>และการเพิ่มจำนวนสมาชิกกลุ่มออมทรัพย์เพื่อการผลิต ประจำปีงบประมาณ พ.ศ. 2567 จังหวัดเลย</t>
  </si>
  <si>
    <t>เกินเป้าฯ</t>
  </si>
  <si>
    <t>จำนวนหมู่บ้าน กข.คจ. ระดับ 3 ที่ยังไม่มีกลุ่ม  ออมทรัพย์ฯ</t>
  </si>
  <si>
    <t>จำนวนโครงการ กข.คจ. ทั้งหมด (หมู่บ้าน)</t>
  </si>
  <si>
    <t>จำนวนสมาชิกกลุ่มออมทรัพย์เพื่อการผลิตในปี 2566 (คน)</t>
  </si>
  <si>
    <t>ฐานจำนวนกลุ่มออมทรัพย์เพื่อการผลิตปี 66</t>
  </si>
  <si>
    <t>ลำดับที่</t>
  </si>
  <si>
    <t>ชื่อกลุ่มออมทรัพย์เพื่อการผลิต</t>
  </si>
  <si>
    <t>หมู่ที่</t>
  </si>
  <si>
    <t>ตำบล</t>
  </si>
  <si>
    <t>ว/ด/ป</t>
  </si>
  <si>
    <t xml:space="preserve">ชื่อ - สกุล </t>
  </si>
  <si>
    <t>ผลการดำเนินงาน</t>
  </si>
  <si>
    <t>จำนวน</t>
  </si>
  <si>
    <t>เงินสัจจะ</t>
  </si>
  <si>
    <t>รวมสมาชิก</t>
  </si>
  <si>
    <t>รวมเงินสัจจะ</t>
  </si>
  <si>
    <t>ที่จัดตั้ง</t>
  </si>
  <si>
    <t>(ประธาน)</t>
  </si>
  <si>
    <t>สมาชิก(เดิม)</t>
  </si>
  <si>
    <t>สะสม(บาท)</t>
  </si>
  <si>
    <t>สมาชิก (เพิ่มขึ้น)</t>
  </si>
  <si>
    <t>เพิ่มขึ้น(บาท)</t>
  </si>
  <si>
    <t>ทั้งหมด</t>
  </si>
  <si>
    <t>สะสมทั้งหมด</t>
  </si>
  <si>
    <t>กลุ่มออมทรัพย์เพื่อการผลิตบ้านตาดข่า</t>
  </si>
  <si>
    <t>ตาดข่า</t>
  </si>
  <si>
    <t>นายกิมชัย แช่อัง</t>
  </si>
  <si>
    <t>กลุ่มออมทรัพย์เพื่อการผลิตบ้านเหล่าใหญ่</t>
  </si>
  <si>
    <t>ปวนพุ</t>
  </si>
  <si>
    <t>นายกาย ศรีจันทะ</t>
  </si>
  <si>
    <t>กลุ่มออมทรัพย์เพื่อการผลิตบ้านห้วยไผ่เหนือ</t>
  </si>
  <si>
    <t>2565</t>
  </si>
  <si>
    <t>นายสมฤทธิ์ พรมดี</t>
  </si>
  <si>
    <t>กลุ่มออมทรัพย์เพื่อการผลิตบ้านหนองจิก</t>
  </si>
  <si>
    <t>2562</t>
  </si>
  <si>
    <t>นายฟุ้ง คำมา</t>
  </si>
  <si>
    <t>แบบรายงานผลการผลการเพิ่มสมาชิกกลุ่มออมทรัพย์เพื่อการผลิต ปี 2567</t>
  </si>
  <si>
    <t>กลุ่มออมทรัพย์เพื่อการผลิตบ้านนาเบน</t>
  </si>
  <si>
    <t>เขาแก้ว</t>
  </si>
  <si>
    <t>นางอมร  ธรรมมาใหม่</t>
  </si>
  <si>
    <t>กลุ่มออมทรัพย์เพื่อการผลิตบ้านนาป่าหนาด หมู่ที่ 12</t>
  </si>
  <si>
    <t xml:space="preserve">นายสำลาน  กรมทอง  </t>
  </si>
  <si>
    <t>กลุ่มออมทรัพย์เพื่อการผลิตบ้านสงเปือย</t>
  </si>
  <si>
    <t>ธาตุ</t>
  </si>
  <si>
    <t>นางวรารัตน์  กัตติยะ</t>
  </si>
  <si>
    <t>กลุ่มออมทรัพย์เพื่อการผลิตบ้านพรหมมานุสรณ์</t>
  </si>
  <si>
    <t>นางพัชลิกา   แก้ววงษา</t>
  </si>
  <si>
    <t>กลุ่มออมทรัพย์เพื่อการผลิตบ้านใหม่ตาแสง</t>
  </si>
  <si>
    <t>นาซ่าว</t>
  </si>
  <si>
    <t>26/7/2565</t>
  </si>
  <si>
    <t>นายอำนาจ  วงษ์ดี</t>
  </si>
  <si>
    <t>กลุ่มออมทรัพย์เพื่อการผลิตบ้านแก่งมี้</t>
  </si>
  <si>
    <t>15/3/2566</t>
  </si>
  <si>
    <t>นายลำเพิน  ชนะสิน</t>
  </si>
  <si>
    <t>กลุ่มออมทรัพย์เพื่อการผลิตบ้านหนองสะพุง</t>
  </si>
  <si>
    <t>2541</t>
  </si>
  <si>
    <t>นายชน  มาแก้ว</t>
  </si>
  <si>
    <t xml:space="preserve">กลุ่มออมทรัพย์เพื่อการผลิตบ้านศรีโพนแท่น </t>
  </si>
  <si>
    <t>2543</t>
  </si>
  <si>
    <t>นายณรงค์  หิดกรวย</t>
  </si>
  <si>
    <t>กลุ่มออมทรัพย์เพื่อการผลิตบ้านท่าดีหมี</t>
  </si>
  <si>
    <t>ปากตม</t>
  </si>
  <si>
    <t>2542</t>
  </si>
  <si>
    <t>นายสมาน จุฑาาพร</t>
  </si>
  <si>
    <t>กลุ่มออมทรัพย์บ้านหนองปกติ</t>
  </si>
  <si>
    <t>อาฮี</t>
  </si>
  <si>
    <t>พ.ศ.2546</t>
  </si>
  <si>
    <t>นางหนูนวย สิงห์รักษ์</t>
  </si>
  <si>
    <t>กลุ่มออมทรัพย์บ้านน้ำมี</t>
  </si>
  <si>
    <t>น้ำทูน</t>
  </si>
  <si>
    <t>พ.ศ.2542</t>
  </si>
  <si>
    <t>นายอินเดีย สาระมะโน</t>
  </si>
  <si>
    <t>กลุ่มออมทรัพย์บ้านห้วยเดื่อ</t>
  </si>
  <si>
    <t>พ.ศ.2567</t>
  </si>
  <si>
    <t>นายสุพัฒน์ ธัญญารักษ์</t>
  </si>
  <si>
    <t>กลุ่มออมทรัพย์บ้านขอนแก่น</t>
  </si>
  <si>
    <t>หนองผือ</t>
  </si>
  <si>
    <t>นางสาวสมสมร สัตตาคม</t>
  </si>
  <si>
    <t>บ้านห้วยพิชัย</t>
  </si>
  <si>
    <t>ห้วยพิชัย</t>
  </si>
  <si>
    <t>2 พ.ค. 66</t>
  </si>
  <si>
    <t>นายบุญเลี่ยม พิมพ์พา</t>
  </si>
  <si>
    <t>บ้านห้วยเหียม</t>
  </si>
  <si>
    <t>หาดคัมภีร์</t>
  </si>
  <si>
    <t>2 มิ.ย. 66</t>
  </si>
  <si>
    <t>นางชุติมา คำพระบาง</t>
  </si>
  <si>
    <t>บ้านห้วยขอบ</t>
  </si>
  <si>
    <t>14 ก.ค 66</t>
  </si>
  <si>
    <t>นางอุดม คำพิพากษ์</t>
  </si>
  <si>
    <t>บ้านโนนสว่าง</t>
  </si>
  <si>
    <t>30 พ.ค. 66</t>
  </si>
  <si>
    <t>นายคำบุญ ไอบ่อแตน</t>
  </si>
  <si>
    <t>บ้านห้วยเป้า</t>
  </si>
  <si>
    <t>19 มี.ค. 67</t>
  </si>
  <si>
    <t>นายเรวัตร สอนจันทร์</t>
  </si>
  <si>
    <t>บ้านห้วยไผ่</t>
  </si>
  <si>
    <t>อิปุ่ม</t>
  </si>
  <si>
    <t>นายอังคาร  แก้วเข้ม</t>
  </si>
  <si>
    <t>บ้านวังเวิน</t>
  </si>
  <si>
    <t>วังยาว</t>
  </si>
  <si>
    <t>นายวิทยา คำแปลง</t>
  </si>
  <si>
    <t>บ้านทับกี่</t>
  </si>
  <si>
    <t>นายสำรอง  ศิริ</t>
  </si>
  <si>
    <t>บ้านน้ำหมัน</t>
  </si>
  <si>
    <t>กกสะทอน</t>
  </si>
  <si>
    <t>นางหนูส่าน จันทะคีรี</t>
  </si>
  <si>
    <t>บ้านหนองหลวง</t>
  </si>
  <si>
    <t>โคกงาม</t>
  </si>
  <si>
    <t>นายบุญเตรียม สารมโน</t>
  </si>
  <si>
    <t>บ้านนาน้ำท่วม</t>
  </si>
  <si>
    <t>นาหอ</t>
  </si>
  <si>
    <t>นายอมรเทพ ราชบัวศรี</t>
  </si>
  <si>
    <t>บ้านแก่วตาว</t>
  </si>
  <si>
    <t>นายเจษฎา  เลียงกาทิพย์</t>
  </si>
  <si>
    <t>กลุ่มออมทรัพย์เพื่อการผลิตบ้านรักธรรม</t>
  </si>
  <si>
    <t>ท่าสะอาด</t>
  </si>
  <si>
    <t>นายไพศาล  ศรีจำปา</t>
  </si>
  <si>
    <t>กลุ่มออมทรัพย์เพื่อการผลิตบ้านแสงเจริญ</t>
  </si>
  <si>
    <t>นางวิไล  เขตประทุม</t>
  </si>
  <si>
    <t>กลุ่มออมทรัพย์เพื่อการผลิตบ้านวังบง</t>
  </si>
  <si>
    <t>นางทองพูน  สิงห์สุวรรณ</t>
  </si>
  <si>
    <t>กลุ่มออมทรัพย์เพื่อการผลิตบ้านโนนสวาท</t>
  </si>
  <si>
    <t>ท่าสวรรค์</t>
  </si>
  <si>
    <t>นายบุญศรี  จันทะศิลานี</t>
  </si>
  <si>
    <t>กลุ่มออมทรัพย์เพื่อการผลิตบ้านนาดอกคำ</t>
  </si>
  <si>
    <t>นาดอกคำ</t>
  </si>
  <si>
    <t>นางกฐิน  นาพูน</t>
  </si>
  <si>
    <t>บ้านสมศักดิ์พัฒนา</t>
  </si>
  <si>
    <t>ก.ย.66</t>
  </si>
  <si>
    <t>นายณภัทร  ชัยเสน</t>
  </si>
  <si>
    <t>บ้านแสนสุข</t>
  </si>
  <si>
    <t>พ.ค.65</t>
  </si>
  <si>
    <t>นายธิปภัทร  มาศวรรณา</t>
  </si>
  <si>
    <t>บ้านหัวฝาย</t>
  </si>
  <si>
    <t>มิ.ย.66</t>
  </si>
  <si>
    <t>นายธนูศร  สอนชัยภูมิ</t>
  </si>
  <si>
    <t>บ้านนาตาด</t>
  </si>
  <si>
    <t>ท่าช้างคล้อง</t>
  </si>
  <si>
    <t>นายชูวิตร์  แก้วพิภพ</t>
  </si>
  <si>
    <t>โนนป่าซาง</t>
  </si>
  <si>
    <t>พ.ค.66</t>
  </si>
  <si>
    <t>นายประวิทย์  พาลี</t>
  </si>
  <si>
    <t>รวมทั้งสิ้น</t>
  </si>
  <si>
    <t>ประจำเดือนมีนาคม 2567 สำนักงานพัฒนาชุมชนจังหวัดเลย</t>
  </si>
  <si>
    <t>ประจำเดือนกุมภาพันธ์ 2567 สำนักงานพัฒนาชุมชนจังหวัดเลย</t>
  </si>
  <si>
    <t>หนองหญ้าปล้อง</t>
  </si>
  <si>
    <t>กลุ่มออมทรัพย์เพื่อการผลิตบ้านหนองปาดฟาน</t>
  </si>
  <si>
    <t>นางสาวดาวเรือง  วงค์ป้อง</t>
  </si>
  <si>
    <t>กลุ่มออมทรัพย์เพื่อการผลิตบ้านผักเน่า</t>
  </si>
  <si>
    <t>นายสะดวก สุภาษิ</t>
  </si>
  <si>
    <t>นายสำรวย ทองพูล</t>
  </si>
  <si>
    <t>2526</t>
  </si>
  <si>
    <t>กลุ่มออมทรัพย์เพื่อการผลิตบ้านห้วยตาด</t>
  </si>
  <si>
    <t>นางเกษร  เนธิบุตร</t>
  </si>
  <si>
    <t>2544</t>
  </si>
  <si>
    <t>กกดู่</t>
  </si>
  <si>
    <t>กลุ่มออมทรัพย์เพื่อการผลิตบ้านโป่งป่าติ้ว</t>
  </si>
  <si>
    <t>นางแวว ลุนะหา</t>
  </si>
  <si>
    <t>2555</t>
  </si>
  <si>
    <t>แบบรายงานผลการจัดตั้งกลุ่มออมทรัพย์เพื่อการผลิตในหมู่บ้านโครงการแก้ไขปัญหาความยากจน (กข.คจ.) ปี 2567</t>
  </si>
  <si>
    <t>ชื่อโครงการ กข.คจ.</t>
  </si>
  <si>
    <t>ชื่อกลุ่มออมทรัพย์ ฯ ที่จัดตั้งใหม่</t>
  </si>
  <si>
    <t xml:space="preserve">วัน/เดือน/ปี  </t>
  </si>
  <si>
    <t>ชื่อ - สกุล</t>
  </si>
  <si>
    <t>สมาชิก</t>
  </si>
  <si>
    <t>เงินสัจจะสะสม</t>
  </si>
  <si>
    <t>ชื่อธนาคาร/</t>
  </si>
  <si>
    <t>หมายเหตุ</t>
  </si>
  <si>
    <t>ประธานกลุ่ม</t>
  </si>
  <si>
    <t>ก่อตั้ง (คน)</t>
  </si>
  <si>
    <t>แรกตั้ง  (บาท)</t>
  </si>
  <si>
    <t>หมายเลขบัญชีที่ฝากเงิน</t>
  </si>
  <si>
    <t>โครงการแก้ไขปัญหาความยากจน</t>
  </si>
  <si>
    <t>กลุ่มออมทรัพย์เพื่อการผลิตบ้านทานตะวัน</t>
  </si>
  <si>
    <t>นายประเมิน อินทรไข</t>
  </si>
  <si>
    <t>15 คน</t>
  </si>
  <si>
    <t>ธกส.</t>
  </si>
  <si>
    <t>(กข.คจ.) บ้านห้วยเดื่อน้อย</t>
  </si>
  <si>
    <t>กลุ่มออมทรัพย์เพื่อการผลิตบ้านห้วยเป้า</t>
  </si>
  <si>
    <t xml:space="preserve">๑๙ มีนาคม </t>
  </si>
  <si>
    <t>นายเรวัตร  สอนจันทร์</t>
  </si>
  <si>
    <t>10 คน</t>
  </si>
  <si>
    <t>(กข.คจ.) บ้านห้วยเป้า</t>
  </si>
  <si>
    <t>กลุ่มออมทรัพย์เพื่อการผลิตบ้านห้วยเดื่อ</t>
  </si>
  <si>
    <t>นายสุพัฒน์  ธัญญารักษ์</t>
  </si>
  <si>
    <t>27 คน</t>
  </si>
  <si>
    <t>(กข.คจ.) บ้านห้วยเดื่อ</t>
  </si>
  <si>
    <t>ศรีฐาน</t>
  </si>
  <si>
    <t>นายชาตรี  ภูมิคอนสาร</t>
  </si>
  <si>
    <t>12 คน</t>
  </si>
  <si>
    <t>(กข.คจ.) บ้านทานตะวัน</t>
  </si>
  <si>
    <t>กลุ่มออมทรัพย์เพื่อการผลิตบ้านนาสีเทียน</t>
  </si>
  <si>
    <t>นายสมโภทชน์ ยศปัญญา</t>
  </si>
  <si>
    <t>11 คน</t>
  </si>
  <si>
    <t>(กข.คจ.) บ้านนาสีเทียน</t>
  </si>
  <si>
    <t>โพนสูง</t>
  </si>
  <si>
    <t>กลุ่มออมทรัพย์เพื่อการผลิตบ้านหัวฝาย</t>
  </si>
  <si>
    <t>นายทองส่วน โสประดิษฐ์</t>
  </si>
  <si>
    <t>(กข.คจ.) บ้านหัวฝาย</t>
  </si>
  <si>
    <t>กลุ่มออมทรัพย์เพื่อการผลิตบ้านตูบค้อ</t>
  </si>
  <si>
    <t>นายศุภฤกษ์ แซ่เถา</t>
  </si>
  <si>
    <t>(กข.คจ.) บ้านตูบค้อ</t>
  </si>
  <si>
    <t>ทรายขาว</t>
  </si>
  <si>
    <t>กลุ่มออมทรัพย์เพื่อการผลิตบ้านโพนทอง</t>
  </si>
  <si>
    <t>นายสายยัน  ผางมา</t>
  </si>
  <si>
    <t>ออมสิน 020435011349</t>
  </si>
  <si>
    <t>(กข.คจ.) บ้านโพนทอง</t>
  </si>
  <si>
    <t>ปากปวน</t>
  </si>
  <si>
    <t>กลุ่มออมทรัพย์เพื่อการผลิตบ้านท่าทิศเฮือง</t>
  </si>
  <si>
    <t>นางอนงค์  แอ่งเสือ</t>
  </si>
  <si>
    <t>ออมสิน 020435477631</t>
  </si>
  <si>
    <t>(กข.คจ.) บ้านท่าทิศเฮือง</t>
  </si>
  <si>
    <t xml:space="preserve">         (ธีรพล  ไชยคำ)</t>
  </si>
  <si>
    <t>(ลงชื่อ) ว่าที่ร้อยตรี ธีรพล  ไชยคำ    ผู้รายงาน</t>
  </si>
  <si>
    <t>ตำแหน่ง นักวิชาการพัฒนาชุมชนชำนาญการ</t>
  </si>
  <si>
    <t>เป้ากรมฯ 31</t>
  </si>
  <si>
    <t>(10/10/11)</t>
  </si>
  <si>
    <t>เป้าจัดตั้งกลุ่มออมทรัพย์ในหมู่บ้าน กข.คจ. ปี 67</t>
  </si>
  <si>
    <t>หาดทรายขาว</t>
  </si>
  <si>
    <t>กลุ่มออมทรัพย์เพื่อการผลิตบ้านหัวแก่ง</t>
  </si>
  <si>
    <t>นายธวัชชัย  ไชยมาตย์</t>
  </si>
  <si>
    <t>43 คน</t>
  </si>
  <si>
    <t>ธกส.
020052095496</t>
  </si>
  <si>
    <t>กลุ่มออมทรัพย์เพื่อการผลิตบ้านจอมทอง</t>
  </si>
  <si>
    <t>2551</t>
  </si>
  <si>
    <t>นายคำเขียน สุขบัว</t>
  </si>
  <si>
    <t>กลุ่มออมทรัพย์เพื่อการผลิตบ้านร่องป่าไผ่</t>
  </si>
  <si>
    <t>นางสุวลี สุขบัว</t>
  </si>
  <si>
    <t>2558</t>
  </si>
  <si>
    <t>นายเดชา โชคเศรษวัฒน์</t>
  </si>
  <si>
    <t>กลุ่มออมทรัพย์เพื่อการผลิตบ้านโคกสว่าง</t>
  </si>
  <si>
    <t>2549</t>
  </si>
  <si>
    <t>นายวาด ชัยพิลา</t>
  </si>
  <si>
    <t>แก่งศรีภูมิ</t>
  </si>
  <si>
    <t>นายสุทัด หมอแพทย์</t>
  </si>
  <si>
    <t>(กข.คจ.) บ้านใหม่พัฒนา</t>
  </si>
  <si>
    <t>กลุ่มออมทรัพย์เพื่อการผลิตบ้านใหม่พัฒนา</t>
  </si>
  <si>
    <t>กลุ่มออมทรัพย์เพื่อการผลิตบ้านฟากเลย</t>
  </si>
  <si>
    <t>นางภิรมย์จิตร ศรีชมภู</t>
  </si>
  <si>
    <t>กลุ่มออมทรัพย์เพื่อการผลิตบ้านหนองบัว</t>
  </si>
  <si>
    <t>ภูหอ</t>
  </si>
  <si>
    <t>นายพิพจน์ พุทธวงศ์</t>
  </si>
  <si>
    <t>กลุ่มออมทรัพย์เพื่อการผลิตบ้านหนองเขียด</t>
  </si>
  <si>
    <t>นายสยาม อุทธบูรณ์</t>
  </si>
  <si>
    <t>กลุ่มออมทรัพย์เพื่อการผลิตบ้านนาฝาย</t>
  </si>
  <si>
    <t xml:space="preserve">นายปราจีน สิมมาสุด </t>
  </si>
  <si>
    <t>กลุ่มออมทรัพย์เพื่อการผลิตทรายขาว</t>
  </si>
  <si>
    <t>นายบุญเทียม บิดาศรรี</t>
  </si>
  <si>
    <t>กลุ่มออมทรัพย์เพื่อการผลิตบ้านกกบก</t>
  </si>
  <si>
    <t>หนองงิ้ว</t>
  </si>
  <si>
    <t>นายประสงค์ สุทธิธรรมมา</t>
  </si>
  <si>
    <t>นางดาวเรือง  วงค์ปล้อง</t>
  </si>
  <si>
    <t>2567</t>
  </si>
  <si>
    <t>กลุ่มออมทรัพย์เพื่อการผลิตบ้านกกเต็น</t>
  </si>
  <si>
    <t>ผาน้อย</t>
  </si>
  <si>
    <t>นายไพรัตน์ ปลัดกอง</t>
  </si>
  <si>
    <t>กลุ่มออมทรัพย์เพื่อการผลิตบ้านลุ่ม</t>
  </si>
  <si>
    <t>นายสมศักดิ์  บัวระภา</t>
  </si>
  <si>
    <t>กลุ่มออมทรัพย์เพื่อการผลิตบ้านนาดอกไม้</t>
  </si>
  <si>
    <t>นางสาวดนตรี อุ่นคำ</t>
  </si>
  <si>
    <t>กลุ่มออมทรัพย์เพื่อการผลิตบ้านอีเลิศใต้</t>
  </si>
  <si>
    <t>ผานกเค้า</t>
  </si>
  <si>
    <t>กลุ่มออมทรัพย์เพื่อการผลิตบ้านผาสามยอด</t>
  </si>
  <si>
    <t>กลุ่มออมทรัพย์เพื่อการผลิตบ้านช่องฝาง</t>
  </si>
  <si>
    <t>กลุ่มออมทรัพย์เพื่อการผลิตบ้านห้วยหมาก</t>
  </si>
  <si>
    <t>กลุ่มออมทรัพย์เพื่อการผลิตบ้านนายางใต้</t>
  </si>
  <si>
    <t>กลุ่มออมทรัพย์เพื่อการผลิตบ้านสงป่าเปลือย</t>
  </si>
  <si>
    <t>กลุ่มออมทรัพย์เพื่อการผลิตบ้านซำบ่าง</t>
  </si>
  <si>
    <t>ห้วยส้ม</t>
  </si>
  <si>
    <t>กลุ่มออมทรัพย์เพื่อการผลิตบ้านโนนวังแท่น</t>
  </si>
  <si>
    <t>2566</t>
  </si>
  <si>
    <t>นางจิระพันธ์ อาจปาสา</t>
  </si>
  <si>
    <t>กลุ่มออมทรัพย์เพื่อการผลิตบ้านเมตตา</t>
  </si>
  <si>
    <t>นายทักษิณ สาระสุข</t>
  </si>
  <si>
    <t>กลุ่มออมทรัพย์เพื่อการผลิตบ้านหินเกิ้ง</t>
  </si>
  <si>
    <t>โคกขมิ้น</t>
  </si>
  <si>
    <t>นางวิจิตร ไชยล้า</t>
  </si>
  <si>
    <t>กลุ่มออมทรัพย์เพื่อการผลิตบ้านห้วยสวรรค์</t>
  </si>
  <si>
    <t>ผาสามยอด</t>
  </si>
  <si>
    <t>นายสง่า โคลา</t>
  </si>
  <si>
    <t>(กข.คจ.) บ้านห้วยสวรรค์</t>
  </si>
  <si>
    <t>21 คน</t>
  </si>
  <si>
    <t>กลุ่มออมทรัพย์เพื่อการผลิตบ้านทรัพย์เจริญ</t>
  </si>
  <si>
    <t>นายสมคิด  ไชยคำ</t>
  </si>
  <si>
    <t>กลุ่มออมทรัพย์เพื่อการผลิตบ้านเอราวัณ</t>
  </si>
  <si>
    <t>ผาอินทร์แปลง</t>
  </si>
  <si>
    <t>นายสมจันทร์  อสูร</t>
  </si>
  <si>
    <t>ทรัพย์ไพวัลย์</t>
  </si>
  <si>
    <t>กลุ่มออมทรัพย์เพื่อการผลิตบ้านนาอ่างคำ</t>
  </si>
  <si>
    <t>นายวุฒิชัย  สาเดช</t>
  </si>
  <si>
    <t>นางพลอย  ผาวัน</t>
  </si>
  <si>
    <t>ตั้งใหม่</t>
  </si>
  <si>
    <t>นายสุจินต์ ชาวเชียงตุง</t>
  </si>
  <si>
    <t>นายกฤตธรรม ทานา</t>
  </si>
  <si>
    <t>นายประพาส ศิริพรวงศ์สกุล</t>
  </si>
  <si>
    <t>นายวิทยา โสภาวัฒน์</t>
  </si>
  <si>
    <t>นางระยอง ขวัญโทน</t>
  </si>
  <si>
    <t>โคกใหญ่</t>
  </si>
  <si>
    <t>นายทองพัน โคตรมหา</t>
  </si>
  <si>
    <t>นายศรุต สิงห์ทอง</t>
  </si>
  <si>
    <t xml:space="preserve"> นายคำพลอย วังคีรี</t>
  </si>
  <si>
    <t>น้ำแคม</t>
  </si>
  <si>
    <t>นางบัวลิน ยาฟอง</t>
  </si>
  <si>
    <t>นายสงกรานต์ จำรูญศิริ</t>
  </si>
  <si>
    <t>นายสุดใจ ฤทธิ์ศักดิ์</t>
  </si>
  <si>
    <t>นายโกวิท คุนมี</t>
  </si>
  <si>
    <t>นางรักษิณา ใจเย็น</t>
  </si>
  <si>
    <t>นางบัวลอง โสมาศรี</t>
  </si>
  <si>
    <t>นางจันทกานต์ โพธิ์ชัย</t>
  </si>
  <si>
    <t>กลุ่มออมทรัพย์บ้านสวัสดิ์พัฒนา</t>
  </si>
  <si>
    <t>กลุ่มออมทรัพย์บ้านยาง</t>
  </si>
  <si>
    <t>กลุ่มออมทรัพย์บ้านกกก้านเหลือง</t>
  </si>
  <si>
    <t>กลุ่มออมทรัพย์บ้านเมี่ยง</t>
  </si>
  <si>
    <t>กลุ่มออมทรัพย์บ้านปากคาน</t>
  </si>
  <si>
    <t>กลุ่มออมทรัพย์บ้านโคกใหญ่</t>
  </si>
  <si>
    <t>กลุ่มออมทรัพย์บ้านวังขาม</t>
  </si>
  <si>
    <t>กลุ่มออมทรัพย์บ้านหวัยคัง</t>
  </si>
  <si>
    <t>กลุ่มออมทรัพย์บ้านน้ำแคม</t>
  </si>
  <si>
    <t>กลุ่มออมทรัพย์บ้านปากห้วย</t>
  </si>
  <si>
    <t xml:space="preserve">กลุ่มออมทรัพย์บ้านเมี่ยง </t>
  </si>
  <si>
    <t>กลุ่มออมทรัพย์บ้านโนนสว่าง</t>
  </si>
  <si>
    <t>กลุ่มออมทรัพย์บ้านห้วยผุก</t>
  </si>
  <si>
    <t>กลุ่มออมทรัพย์บ้านแก่งม่วง</t>
  </si>
  <si>
    <t>กลุ่มออมทรัพย์เพื่อการผลิตบ้านซำไฮ</t>
  </si>
  <si>
    <t>กลุ่มออมทรัพย์เพื่อการผลิตบ้านห้วยก่องข้าว</t>
  </si>
  <si>
    <t>กลุ่มออมทรัพย์เพื่อการผลิตบ้านทุ่งใหญ่</t>
  </si>
  <si>
    <t>กลุ่มออมทรัพย์เพื่อการผลิตบ้านนายางเหนือ</t>
  </si>
  <si>
    <t>กลุ่มออมทรัพย์เพื่อการผลิตบ้านหนองตูม</t>
  </si>
  <si>
    <t>กลุ่มออมทรัพย์เพื่อการผลิตบ้านหนองโสน</t>
  </si>
  <si>
    <t>กลุ่มออมทรัพย์เพื่อการผลิตบ้านหนองขอน</t>
  </si>
  <si>
    <t>กลุ่มออมทรัพย์เพื่อการผลิตบ้านนายาง</t>
  </si>
  <si>
    <t>กลุ่มออมทรัพย์เพื่อการผลิตบ้านศรีฐาน</t>
  </si>
  <si>
    <t>กลุ่มออมทรัพย์เพื่อการผลิตบ้านนาแปน</t>
  </si>
  <si>
    <t>กลุ่มออมทรัพย์เพื่อการผลิตอีเลิศ</t>
  </si>
  <si>
    <t>กลุ่มออมทรัพย์เพื่อการผลิตบ้านวังยาง</t>
  </si>
  <si>
    <t>กลุ่มออมทรัพย์เพื่อการผลิตบ้านพองหนีบ</t>
  </si>
  <si>
    <t>กลุ่มออมทรัพย์เพื่อการผลิตบ้านนาโก</t>
  </si>
  <si>
    <t>กลุ่มออมทรัพย์เพื่อการผลิตบ้านนาน้อย</t>
  </si>
  <si>
    <t>กลุ่มออมทรัพย์เพื่อการผลิตบ้านห้วยเดือ</t>
  </si>
  <si>
    <t>กลุ่มออมทรัพย์เพื่อการผลิตบ้านห้วยส้ม</t>
  </si>
  <si>
    <t xml:space="preserve">กลุ่มออมทรัพย์เพื่อการผลิตบ้านมีชัย  </t>
  </si>
  <si>
    <t>กลุ่มออมทรัพย์เพื่อการผลิตบ้านสะพานยาว</t>
  </si>
  <si>
    <t>กลุ่มออมทรัพย์เพื่อการผลิตบ้านห้วยไผ่</t>
  </si>
  <si>
    <t>กลุ่มออมทรัพย์เพื่อการผลิตบ้านผาฆ้อง</t>
  </si>
  <si>
    <t>กลุ่มออมทรัพย์เพื่อการผลิตบ้านโนนสะอาด</t>
  </si>
  <si>
    <t>กลุ่มออมทรัพย์เพื่อการผลิตบ้านโนนงาม</t>
  </si>
  <si>
    <t>กลุ่มออมทรัพย์เพื่อการผลิตบ้านโป่งวัวพัฒนา</t>
  </si>
  <si>
    <t xml:space="preserve"> 19 มิถุนายน 2566</t>
  </si>
  <si>
    <t xml:space="preserve"> 13 กันยายน 2566</t>
  </si>
  <si>
    <t xml:space="preserve"> 26 พ.ค.66</t>
  </si>
  <si>
    <t>นางสุภาพร</t>
  </si>
  <si>
    <t>นางชัชฎาภรณ์</t>
  </si>
  <si>
    <t>สุภี  มยุโรวาส</t>
  </si>
  <si>
    <t xml:space="preserve">อนุสรศักดิ์  คำอินทร์ </t>
  </si>
  <si>
    <t>สมาน  ตาปู่</t>
  </si>
  <si>
    <t>ขุนเทียน  กันหาเล่ห์</t>
  </si>
  <si>
    <t>นายสุบิน  อินทะวงค์</t>
  </si>
  <si>
    <t xml:space="preserve">สมยงค์  วีระปิด   </t>
  </si>
  <si>
    <t>นายเสถียน  ลาลู่</t>
  </si>
  <si>
    <t>สุนทร  สุนทรรส</t>
  </si>
  <si>
    <t xml:space="preserve">บุญโฮม  พลหมอ </t>
  </si>
  <si>
    <t>บุญแวน  ครสิงห์</t>
  </si>
  <si>
    <t>นายณัทฐภัทร   ใสงาม</t>
  </si>
  <si>
    <t>นางจุฑามาศ แสนพล</t>
  </si>
  <si>
    <t xml:space="preserve">นพพล ครสิงห์ </t>
  </si>
  <si>
    <t>ไพรจิตร เกตุเวียง</t>
  </si>
  <si>
    <t xml:space="preserve">ประสาท ไสยันต์ </t>
  </si>
  <si>
    <t xml:space="preserve">พิจิตร  พันสนิท   </t>
  </si>
  <si>
    <t>บุญชิด ธรรมมุงคุณ</t>
  </si>
  <si>
    <t>ทองสา  คำมา</t>
  </si>
  <si>
    <t>สมจิตร เสี้ยวทอง</t>
  </si>
  <si>
    <t xml:space="preserve">ทองเหรียญ  พรหมพักตร์ </t>
  </si>
  <si>
    <t>เบญจวรรณ  พลเยี่ยม</t>
  </si>
  <si>
    <t>อดิศักดิ์  สมาน</t>
  </si>
  <si>
    <t xml:space="preserve">นายโสภณ ชินโสภา </t>
  </si>
  <si>
    <t xml:space="preserve">พิมพ์วิภา  แก่นไมตรี  </t>
  </si>
  <si>
    <t>อุดม  หลุ่งเป้า</t>
  </si>
  <si>
    <t xml:space="preserve">กันหา  ต้นงอ  </t>
  </si>
  <si>
    <t xml:space="preserve">คำหมุน  ป้องกัน  </t>
  </si>
  <si>
    <t>สมัย ศรีนามบุรี</t>
  </si>
  <si>
    <t>สำเลิง  บำรุงราษฎร์</t>
  </si>
  <si>
    <t xml:space="preserve">พิชัย  อินทร์ปลัด </t>
  </si>
  <si>
    <t>บันเทิง  ชะโร</t>
  </si>
  <si>
    <t>กลุ่มออมทรัพย์เพื่อการผลิตบ้านโนนสว่าง</t>
  </si>
  <si>
    <t>กลุ่มออมทรัพย์เพื่อการผลิตบ้านนาพระ</t>
  </si>
  <si>
    <t>กลุ่มออมทรัพย์เพื่อการผลิตบ้านนาจาน</t>
  </si>
  <si>
    <t>กลุ่มออมทรัพย์เพื่อการผลิตบ้านลาด</t>
  </si>
  <si>
    <t>กลุ่มออมทรัพย์เพื่อการผลิตบ้านโป่งกูด</t>
  </si>
  <si>
    <t>นามาลา</t>
  </si>
  <si>
    <t>นาพึง</t>
  </si>
  <si>
    <t>นายวีระ กมลรัตน์</t>
  </si>
  <si>
    <t>นายประชัน สุขเสริม</t>
  </si>
  <si>
    <t>29/06/66</t>
  </si>
  <si>
    <t>นายเทิด กมลรัตน์</t>
  </si>
  <si>
    <t>นายครอง สีหะวงค์</t>
  </si>
  <si>
    <t>นายคำแสง แสนคำ</t>
  </si>
  <si>
    <t>ร่องจิก</t>
  </si>
  <si>
    <t>นายทวี  พลศิริ</t>
  </si>
  <si>
    <t>18 คน</t>
  </si>
  <si>
    <t>กลุ่มออมทรัพย์เพื่อการผลิตบ้านท่ามะนาว</t>
  </si>
  <si>
    <t>ท่าศาลา</t>
  </si>
  <si>
    <t>ปลาบ่า</t>
  </si>
  <si>
    <t>ลาดค่าง</t>
  </si>
  <si>
    <t>สานตม</t>
  </si>
  <si>
    <t>หนองบัว</t>
  </si>
  <si>
    <t>นายธีระ ศรีบุรินทร์</t>
  </si>
  <si>
    <t>นายสุภณัฐฐ์ ตระกูลศรีบุริน</t>
  </si>
  <si>
    <t>นายพีรพงษ์  ศรีบุรินทร์</t>
  </si>
  <si>
    <t>นายสมภาร  ศรีบุรินทร์</t>
  </si>
  <si>
    <t>นายนิรุตน์  คำจันสี</t>
  </si>
  <si>
    <t>นายสำเนียง คุณนา</t>
  </si>
  <si>
    <t>นางทอม  ศรีบุรินทร์</t>
  </si>
  <si>
    <t>นายสิทธิพร  ไชยหาญ</t>
  </si>
  <si>
    <t>นายวีรชัย  โกษาจันทร์</t>
  </si>
  <si>
    <t>นางเรียมจิตต์  สีหะสุทธิ์</t>
  </si>
  <si>
    <t>นายวุฒิชัย  พรหมมานอก</t>
  </si>
  <si>
    <t>นายศรายุทธ  บุญศรีภูมิ</t>
  </si>
  <si>
    <t>นางกิตติกา  ศรีบุรินทร์</t>
  </si>
  <si>
    <t>นายสำรวย   ภูสถาน</t>
  </si>
  <si>
    <t>นายทองใหม่ ภูสถาน</t>
  </si>
  <si>
    <t>นายจันทรักษ์  อาจสมบาล</t>
  </si>
  <si>
    <t>นายสมาน มูลทากุล</t>
  </si>
  <si>
    <t>นายสมควร ศรีธรรมมา</t>
  </si>
  <si>
    <t>นายประดิษฐ์  วันทองสุข</t>
  </si>
  <si>
    <t>นายสำเนียง  วงศ์คำโสม</t>
  </si>
  <si>
    <t>นายคำเพียร  วิจิตรปัญญา</t>
  </si>
  <si>
    <t>นายสมศักดิ์  ธัญญรักษ์</t>
  </si>
  <si>
    <t>นายบุญโฮม  ศรีบุรินทร์</t>
  </si>
  <si>
    <t>นายจำรัส  ทองปั้น</t>
  </si>
  <si>
    <t>นายประเสริฐ  คำมะนิตย์</t>
  </si>
  <si>
    <t>นายอนุพงษ์  วงศ์ป้อง</t>
  </si>
  <si>
    <t>นายบัณฑิตย์  ราชภักดี</t>
  </si>
  <si>
    <t>นางลำดวน  สีทาสังข์</t>
  </si>
  <si>
    <t>นายสุริยา  คำมา</t>
  </si>
  <si>
    <t>นายคมกริช  โกษาจันทร์</t>
  </si>
  <si>
    <t>กลุ่มออมทรัพย์เพื่อการผลิตบ้านแก่งม่วง</t>
  </si>
  <si>
    <t>กลุ่มออมทรัพย์เพื่อการผลิตบ้านท่าศาลา</t>
  </si>
  <si>
    <t>กลุ่มออมทรัพย์เพื่อการผลิตบ้านท่อน</t>
  </si>
  <si>
    <t>กลุ่มออมทรัพย์เพื่อการผลิตบ้านสำราญ</t>
  </si>
  <si>
    <t>กลุ่มออมทรัพย์เพื่อการผลิตบ้านสองคอน</t>
  </si>
  <si>
    <t>กลุ่มออมทรัพย์เพื่อการผลิตบ้านกลาง</t>
  </si>
  <si>
    <t>กลุ่มออมทรัพย์เพื่อการผลิตบ้านโป่งกวาง</t>
  </si>
  <si>
    <t>กลุ่มออมทรัพย์เพื่อการผลิตบ้านตาดสาน</t>
  </si>
  <si>
    <t>กลุ่มออมทรัพย์เพื่อการผลิตบ้านหินสอ</t>
  </si>
  <si>
    <t>กลุ่มออมทรัพย์เพื่อการผลิตบ้านนาคูณ</t>
  </si>
  <si>
    <t>กลุ่มออมทรัพย์เพื่อการผลิตบ้านนาขามป้อม</t>
  </si>
  <si>
    <t>กลุ่มออมทรัพย์เพื่อการผลิตบ้านแก่งแล่น</t>
  </si>
  <si>
    <t>กลุ่มออมทรัพย์เพื่อการผลิตบ้านขามป้อม</t>
  </si>
  <si>
    <t>กลุ่มออมทรัพย์เพื่อการผลิตบ้านไฮตาก</t>
  </si>
  <si>
    <t>กลุ่มออมทรัพย์เพื่อการผลิตบ้านลาดค่าง</t>
  </si>
  <si>
    <t>กลุ่มออมทรัพย์เพื่อการผลิตบ้านห้วยติ้ว</t>
  </si>
  <si>
    <t>กลุ่มออมทรัพย์เพื่อการผลิตบ้านแก่งเกลี้ยง</t>
  </si>
  <si>
    <t>กลุ่มออมทรัพย์เพื่อการผลิตบ้านห้วยลาด</t>
  </si>
  <si>
    <t>กลุ่มออมทรัพย์เพื่อการผลิตบ้านถ้ำมูล</t>
  </si>
  <si>
    <t>กลุ่มออมทรัพย์เพื่อการผลิตบ้านแสนสุข</t>
  </si>
  <si>
    <t>กลุ่มออมทรัพย์เพื่อการผลิตบ้านโนนสมบูรณ์</t>
  </si>
  <si>
    <t>กลุ่มออมทรัพย์เพื่อการผลิตบ้านม่วงไข่</t>
  </si>
  <si>
    <t>กลุ่มออมทรัพย์เพื่อการผลิตบ้านโคนผง</t>
  </si>
  <si>
    <t>กลุ่มออมทรัพย์เพื่อการผลิตบ้านหนองเสือคราง</t>
  </si>
  <si>
    <t>กลุ่มออมทรัพย์เพื่อการผลิตบ้านแก่งไฮ</t>
  </si>
  <si>
    <t>กลุ่มออมทรัพย์เพื่อการผลิตบ้านหนองบง</t>
  </si>
  <si>
    <t>กลุ่มออมทรัพย์เพื่อการผลิตบ้านป่าจันตม</t>
  </si>
  <si>
    <t>บ้านลาดค้อ</t>
  </si>
  <si>
    <t>บ้านตูบโกบ</t>
  </si>
  <si>
    <t>บ้านท่าเปิบ</t>
  </si>
  <si>
    <t>บ้านโป่งป่าติ้ว</t>
  </si>
  <si>
    <t>บ้านห้วยเหล็ก</t>
  </si>
  <si>
    <t>บ้านห้วยหวาย</t>
  </si>
  <si>
    <t>บ้านกอไผ่โทน</t>
  </si>
  <si>
    <t>บ้านห้วยกระทิง</t>
  </si>
  <si>
    <t>บ้านห้วยฮ่อม</t>
  </si>
  <si>
    <t>บ้านกกทอง</t>
  </si>
  <si>
    <t>บ้านสวนกล้วย</t>
  </si>
  <si>
    <t>บ้านท่าข้าม</t>
  </si>
  <si>
    <t>บ้านนาบอน</t>
  </si>
  <si>
    <t>บ้านกุดโง้ง</t>
  </si>
  <si>
    <t>บ้านก้างปลา</t>
  </si>
  <si>
    <t>บ้านห้วยทราย</t>
  </si>
  <si>
    <t>บ้านโป่ง</t>
  </si>
  <si>
    <t>บ้านนาดินดำ</t>
  </si>
  <si>
    <t>บ้านหนองหญ้าไซ</t>
  </si>
  <si>
    <t>บ้านห้วยม่วง</t>
  </si>
  <si>
    <t>บ้านหนองทุ่ม</t>
  </si>
  <si>
    <t>บ้านทรัพย์มงคล</t>
  </si>
  <si>
    <t>บ้านห้วยโตก</t>
  </si>
  <si>
    <t>บ้านติ้วน้อย</t>
  </si>
  <si>
    <t>บ้านป่าข้าวหลาม</t>
  </si>
  <si>
    <t>บ้านน้ำฮวย</t>
  </si>
  <si>
    <t>บ้านกกชุมแสง</t>
  </si>
  <si>
    <t>บ้านบง</t>
  </si>
  <si>
    <t>บ้านนาอ้อ</t>
  </si>
  <si>
    <t>บ้านหนองมะผาง</t>
  </si>
  <si>
    <t>บ้านภูกระแต</t>
  </si>
  <si>
    <t>บ้านฟากนา</t>
  </si>
  <si>
    <t>บ้านสูบ</t>
  </si>
  <si>
    <t>บ้านสะอาด</t>
  </si>
  <si>
    <t>บ้านวังแคน</t>
  </si>
  <si>
    <t>บ้านลายเหนือ</t>
  </si>
  <si>
    <t>บ้านห้วยลวงไช</t>
  </si>
  <si>
    <t>บ้านโป่งเบี้ย</t>
  </si>
  <si>
    <t>บ้านส้าน</t>
  </si>
  <si>
    <t>บ้านห้วยสีเสียด</t>
  </si>
  <si>
    <t>บ้านไร่ม่วงใต้</t>
  </si>
  <si>
    <t>บ้านน้ำภู</t>
  </si>
  <si>
    <t>บ้านวังโป่ง</t>
  </si>
  <si>
    <t>บ้านท่าวังแคน</t>
  </si>
  <si>
    <t>บ้านกอไร่ใหญ่</t>
  </si>
  <si>
    <t>กกทอง</t>
  </si>
  <si>
    <t>ชัยพฤกษ์</t>
  </si>
  <si>
    <t>นาแขม</t>
  </si>
  <si>
    <t>นาดินดำ</t>
  </si>
  <si>
    <t>นาโป่ง</t>
  </si>
  <si>
    <t>นาอ้อ</t>
  </si>
  <si>
    <t>นาอาน</t>
  </si>
  <si>
    <t>น้ำสวย</t>
  </si>
  <si>
    <t>น้ำหมาน</t>
  </si>
  <si>
    <t>เมือง</t>
  </si>
  <si>
    <t>ศรีสองรัก</t>
  </si>
  <si>
    <t>เสี้ยว</t>
  </si>
  <si>
    <t>นายทองจันทร์  สุโขยชัย</t>
  </si>
  <si>
    <t>นางประครอง  โคตบุตร</t>
  </si>
  <si>
    <t>นางแสงเดือน  ล้านสิงห์</t>
  </si>
  <si>
    <t>นางแวว  สุนะหา</t>
  </si>
  <si>
    <t>นางมะณี ไชยแสง</t>
  </si>
  <si>
    <t>นางทัย  แก้วสุฟอง</t>
  </si>
  <si>
    <t>นายแสนคม  จำปานิล</t>
  </si>
  <si>
    <t>นายธนภัทร  บุญเพ็ง</t>
  </si>
  <si>
    <t>นายวีระ  อินทะสิทธิ์</t>
  </si>
  <si>
    <t>นายบุญสวย  ปาทำมา</t>
  </si>
  <si>
    <t>นางหนูพิณ  สุวรรณสิงห์</t>
  </si>
  <si>
    <t>นางคำเพียร  มูลที</t>
  </si>
  <si>
    <t>นางกันยา  เทพา</t>
  </si>
  <si>
    <t>นางเยาวลักษณ์  จันทบับภาศรี</t>
  </si>
  <si>
    <t>นางประคอง  สุนทราวิวัฒน์</t>
  </si>
  <si>
    <t>นายชาญชัย  วงษ์มูล</t>
  </si>
  <si>
    <t>นายสีไพร  จันทะบับภาศรี</t>
  </si>
  <si>
    <t>นายบัวขำ  สังข์ชาติ</t>
  </si>
  <si>
    <t>นายชาติชาย  สุจิมงคล</t>
  </si>
  <si>
    <t>นายรังสรร  บุญประเสริฐ</t>
  </si>
  <si>
    <t>นายเฉลิมศํกดิ์  น้อยศรี</t>
  </si>
  <si>
    <t>นายสุปัต  พรรณนา</t>
  </si>
  <si>
    <t>นายสยาม  ณ หนองคาย</t>
  </si>
  <si>
    <t>นายทองอยู่  เวชบรรพต</t>
  </si>
  <si>
    <t>นายสุวรรณ์  เกษอาษา</t>
  </si>
  <si>
    <t>นายเมฆ  จันทนา</t>
  </si>
  <si>
    <t>นายชิต  ทัพซ้าย</t>
  </si>
  <si>
    <t>นายประวิทย์  รามศิริ</t>
  </si>
  <si>
    <t>นายฝุ่น  ก้อมณี</t>
  </si>
  <si>
    <t>นายสำนอง  ศรีทุมสุข</t>
  </si>
  <si>
    <t>นายมิตรชัย  โสภารักษ์</t>
  </si>
  <si>
    <t>นายภัทรา  แสนดา</t>
  </si>
  <si>
    <t>นายณรงศักดิ์  จำปานิล</t>
  </si>
  <si>
    <t>นายโชคอำนวย  ภูงาม</t>
  </si>
  <si>
    <t>นายสงัด  ศรีมงคล</t>
  </si>
  <si>
    <t>นายถนอม  จันทะอุบล</t>
  </si>
  <si>
    <t>นายไกรศร  จันทร์สมุทร</t>
  </si>
  <si>
    <t>นางอังคนาง  อินทนิล</t>
  </si>
  <si>
    <t>นายบุญไทย  บุตรดา</t>
  </si>
  <si>
    <t>นายพระทัย  สุจิมงคล</t>
  </si>
  <si>
    <t>นายวิชัย  โคตรมงคล</t>
  </si>
  <si>
    <t>นายมานพ  วังคีรี</t>
  </si>
  <si>
    <t>นางประไพ  โสภาพุฒ</t>
  </si>
  <si>
    <t>นายสุบัญ  ยาบุตรดี</t>
  </si>
  <si>
    <t>นายประมวล  แก้วกัณหา</t>
  </si>
  <si>
    <t>นายสงัด  มณีศรี</t>
  </si>
  <si>
    <t>นายบุญเลิง  มณีศรี</t>
  </si>
  <si>
    <t>นายเหรียญ  ศิริมา</t>
  </si>
  <si>
    <t>นายประสวน  โพธิ์สุวรรณ</t>
  </si>
  <si>
    <t>นางวาสนา  วรรณชัย</t>
  </si>
  <si>
    <t>นายสายัน  มั่งมา</t>
  </si>
  <si>
    <t>นายแดง  แก้วกัณหา</t>
  </si>
  <si>
    <t>ประจำเดือนเมษายน 2567 สำนักงานพัฒนาชุมชนจังหวัดเลย</t>
  </si>
  <si>
    <t>ผลการเพิ่ม</t>
  </si>
  <si>
    <t>ผลจัดตั้งกลุ่มออมทรัพย์ ไตรมาส 2</t>
  </si>
  <si>
    <t>ผลจัดตั้งกลุ่มออมทรัพย์ ไตรมาส 4</t>
  </si>
  <si>
    <t>ผลจัดตั้งกลุ่มออมทรัพย์ไตรมาส 3</t>
  </si>
  <si>
    <t>บ้านภูป่าไผ่</t>
  </si>
  <si>
    <t>บ้านหนองไฮ</t>
  </si>
  <si>
    <t>บ้านเพิ่ม</t>
  </si>
  <si>
    <t xml:space="preserve"> ก.ค. 2565</t>
  </si>
  <si>
    <t>นายฉลอง  สุวรรณบล</t>
  </si>
  <si>
    <t>บ้านห้วยไฮ</t>
  </si>
  <si>
    <t xml:space="preserve"> ม.ค. 2565</t>
  </si>
  <si>
    <t>นายอนุชา  ศรีจันทร์หอม</t>
  </si>
  <si>
    <t>บ้านหนองอีเปี้ย</t>
  </si>
  <si>
    <t>โนนปอแดง</t>
  </si>
  <si>
    <t xml:space="preserve"> ส.ค. 2565</t>
  </si>
  <si>
    <t>นายวิรัส  สอนสุภาพ</t>
  </si>
  <si>
    <t>ประจำเดือนพฤษภาคม 2567 สำนักงานพัฒนาชุมชนจังหวัดเลย</t>
  </si>
  <si>
    <t>บ้านนิกรสุข</t>
  </si>
  <si>
    <t>กลุ่มออมทรัพย์เพื่อการผลิตบ้านนิกรสุข</t>
  </si>
  <si>
    <t xml:space="preserve">  15/2/2567</t>
  </si>
  <si>
    <t>นางธนวันต์   ทาเบ้า</t>
  </si>
  <si>
    <t>020230419985</t>
  </si>
  <si>
    <t xml:space="preserve"> 2548</t>
  </si>
  <si>
    <t>นายประหยัด  บุญสอน</t>
  </si>
  <si>
    <t>กลุ่มออมทรัพย์เพื่อการผลิตบ้านศรีอุบลพัฒนา</t>
  </si>
  <si>
    <t>กลุ่มออมทรัพย์เพื่อการผลิตบ้านบึงสวรรค์</t>
  </si>
  <si>
    <t xml:space="preserve"> 2549</t>
  </si>
  <si>
    <t>นายวัฒนพงษ์  แสงโทโพนธิ์</t>
  </si>
  <si>
    <t>กลุ่มออมทรัพย์เพื่อการผลิตบ้านทรายขาว</t>
  </si>
  <si>
    <t>นายเมฆ  นินทรีย์</t>
  </si>
  <si>
    <t>กลุ่มออมทรัพย์เพื่อการผลิตบ้านนาวัว</t>
  </si>
  <si>
    <t>นายอภิชาติ  นามุ่น</t>
  </si>
  <si>
    <t>กลุ่มออมทรัพย์เพื่อการผลิตบ้านเหว่อ</t>
  </si>
  <si>
    <t>นายสำราญ  แถวบุญตา</t>
  </si>
  <si>
    <t>กลุ่มออมทรัพย์เพื่อการผลิตบ้านกุดลัน</t>
  </si>
  <si>
    <t xml:space="preserve"> 2544</t>
  </si>
  <si>
    <t>นายศุภกร  สุขบัว</t>
  </si>
  <si>
    <t xml:space="preserve"> 2567</t>
  </si>
  <si>
    <t>นายธนวันต์  ทาเบ้า</t>
  </si>
  <si>
    <t>(ตั้งใหม่)</t>
  </si>
  <si>
    <t>กลุ่มออมทรัพย์เพื่อการผลิตบ้านโนนกกหาด</t>
  </si>
  <si>
    <t>นายบุญชัย  นาทองบ่อ</t>
  </si>
  <si>
    <t>กลุ่มออมทรัพย์เพื่อการผลิตบ้านบุ่งตาข่าย</t>
  </si>
  <si>
    <t xml:space="preserve"> 2546</t>
  </si>
  <si>
    <t>นายละมัย  อินทะรักษ์</t>
  </si>
  <si>
    <t>กลุ่มออมทรัพย์เพื่อการผลิตบ้านเล้า</t>
  </si>
  <si>
    <t>ผาบิ้ง</t>
  </si>
  <si>
    <t>นายพล  บุญปัน</t>
  </si>
  <si>
    <t>กลุ่มออมทรัพย์เพื่อการผลิตบ้านหนองหญ้าปล้อง</t>
  </si>
  <si>
    <t>นายนพรัตน์  คำมะนิด</t>
  </si>
  <si>
    <t>กลุ่มออมทรัพย์เพื่อการผลิตบ้านเหล่าแปน</t>
  </si>
  <si>
    <t>นายจักรกฤษณ์  ราคาแพง</t>
  </si>
  <si>
    <t>กลุ่มออมทรัพย์เพื่อการผลิตบ้านโคกหนองแก</t>
  </si>
  <si>
    <t>ศรีสงคราม</t>
  </si>
  <si>
    <t>นายสมคิด  สีตาล</t>
  </si>
  <si>
    <t>กลุ่มออมทรัพย์เพื่อการผลิตบ้านโนนป่าต้อง</t>
  </si>
  <si>
    <t>กลุ่มออมทรัพย์เพื่อการผลิตบ้านซำป่าซาง</t>
  </si>
  <si>
    <t xml:space="preserve"> ก.ย. 2543</t>
  </si>
  <si>
    <t xml:space="preserve"> มิ.ย. 2540</t>
  </si>
  <si>
    <t>กลุ่มออมทรัพย์เพื่อการผลิตบ้านภูแผงม้า</t>
  </si>
  <si>
    <t>กลุ่มออมทรัพย์เพื่อการผลิตบ้านศรีสะอาด</t>
  </si>
  <si>
    <t xml:space="preserve"> มี.ค. 2541</t>
  </si>
  <si>
    <t xml:space="preserve"> ส.ค. 2563</t>
  </si>
  <si>
    <t>กลุ่มออมทรัพย์เพื่อการผลิตบ้านงามวงศ์วาน</t>
  </si>
  <si>
    <t>กลุ่มออมทรัพย์เพื่อการผลิตบ้านโนนศิลา</t>
  </si>
  <si>
    <t>กลุ่มออมทรัพย์เพื่อการผลิตบ้านท่าสวรรค์</t>
  </si>
  <si>
    <t xml:space="preserve"> ก.ย. 2544</t>
  </si>
  <si>
    <t xml:space="preserve"> เม.ย. 2540</t>
  </si>
  <si>
    <t xml:space="preserve"> พ.ค. 2540</t>
  </si>
  <si>
    <t>นางเพ็ญศรี  ประดิษฐ</t>
  </si>
  <si>
    <t>นายบัวพัน  ทิพย์สุวรรณ</t>
  </si>
  <si>
    <t>นายธีระศักดิ์  ทักษิณ</t>
  </si>
  <si>
    <t>นายกิตติ์ธเนศ  ฐิตวีระพงศ์</t>
  </si>
  <si>
    <t>นายบุญมี  ศรีบุรินทร์</t>
  </si>
  <si>
    <t>นายคำไพ  จิตตะ</t>
  </si>
  <si>
    <t>นายหนูนิน  ศรีบุรินทร์</t>
  </si>
  <si>
    <t>กลุ่มออมทรัพย์เพื่อการผลิตบ้านนาป่าหนาด</t>
  </si>
  <si>
    <t>กลุ่มออมทรัพย์เพื่อการผลิตบ้านหาดทรายขาว</t>
  </si>
  <si>
    <t>นายสมบัติ  แสงขาว</t>
  </si>
  <si>
    <t>กลุ่มออมทรัพย์เพื่อการผลิตบ้านผามุม</t>
  </si>
  <si>
    <t>นายไฉน  แสงขาว</t>
  </si>
  <si>
    <t>กลุ่มออมทรัพย์เพื่อการผลิตบ้านสาระแพ</t>
  </si>
  <si>
    <t>นายประมวล  สั้นจันดา</t>
  </si>
  <si>
    <t xml:space="preserve"> มี.ค. 2567</t>
  </si>
  <si>
    <t>กลุ่มออมทรัยพ์เพื่อการผลิตบ้านนาจาร</t>
  </si>
  <si>
    <t>นางนัด  คำแก้ว</t>
  </si>
  <si>
    <t>กลุ่มออมทรัพย์เพื่อการผลิตบ้านห้วยซวก</t>
  </si>
  <si>
    <t>บุฮม</t>
  </si>
  <si>
    <t>นางเรือนมณี  แสงจันทร์</t>
  </si>
  <si>
    <t>กลุ่มออมทรัพย์เพื่อการผลิตบ้านจอมศรี</t>
  </si>
  <si>
    <t>จอมศรี</t>
  </si>
  <si>
    <t>นางพิศสลัก  ผุยสาธรรม</t>
  </si>
  <si>
    <t>กลุ่มออมทรัพย์เพื่อการผลิตบ้านน้ำอ้อม</t>
  </si>
  <si>
    <t>2531</t>
  </si>
  <si>
    <t>นางขนิษฐา  จันลาศรี</t>
  </si>
  <si>
    <t>กลุ่มออมทรัพย์เพื่อการผลิตบ้านห้วยพอด</t>
  </si>
  <si>
    <t xml:space="preserve"> 2531</t>
  </si>
  <si>
    <t>นางมอม  ผิวศิริ</t>
  </si>
  <si>
    <t>กลุ่มออมทรัพย์บ้านห้วยคัง</t>
  </si>
  <si>
    <t>กลุ่มออมทรัพย์บ้านน้ำพาน</t>
  </si>
  <si>
    <t>นางพิมพ์สุภางค์  ขันทะคีรี</t>
  </si>
  <si>
    <t>นายคำพลอย วังคีรี</t>
  </si>
  <si>
    <t>กลุ่มออมทรัพย์บ้านหนองบง</t>
  </si>
  <si>
    <t>นายสุวรรณ  วรรณทองสุข</t>
  </si>
  <si>
    <t>กลุ่มออมทรัพย์บ้านวังเป่ง</t>
  </si>
  <si>
    <t>นายสรายุทธ  ปะวันทา</t>
  </si>
  <si>
    <t>กลุ่มออมทรัพย์บ้านหนองผือ</t>
  </si>
  <si>
    <t>นายมนตรี  มุระ</t>
  </si>
  <si>
    <t>นายไพรวัลย์  กุณเทียนประดิษฐ์</t>
  </si>
  <si>
    <t>กลุ่มออมทรัพย์บ้านน้ำกระโทม</t>
  </si>
  <si>
    <t>นายประหยัด  กาวน</t>
  </si>
  <si>
    <t>นางสุภี  แก้วชูฟอง</t>
  </si>
  <si>
    <t>นายน็อต  ชาวดร</t>
  </si>
  <si>
    <t>กลุ่มออมทรัพย์เพื่อการผลิตบ้านไร่พวย</t>
  </si>
  <si>
    <t>นายลาน  คำมงคุณ</t>
  </si>
  <si>
    <t>กลุ่มออมทรัพย์เพื่อการผลิตบ้านซำทอง</t>
  </si>
  <si>
    <t>นายเกรชาฤทธิ์  พหลทัพ</t>
  </si>
  <si>
    <t>กลุ่มออมทรัพย์เพื่อการผลิตบ้านผาหวาย</t>
  </si>
  <si>
    <t>นายบุญลือ  พรมหาลา</t>
  </si>
  <si>
    <t>กลุ่มออมทรัพย์เพื่อการผลิตบ้านเกลี้ยง</t>
  </si>
  <si>
    <t>นางสุมาลี  โคลล์</t>
  </si>
  <si>
    <t>กลุ่มออมทรัยพ์เพื่อการผลิตบ้านห้วยนาสี</t>
  </si>
  <si>
    <t>กลุ่มออมทรัพย์เพื่อการผลิตบ้านกกก้านเหลือง 1</t>
  </si>
  <si>
    <t>กลุ่มออมทรัพย์เพื่อการผลิตบ้านกกก้านเหลือง 2</t>
  </si>
  <si>
    <t>นายสุรชัย  จันทะคุณ</t>
  </si>
  <si>
    <t>กลุ่มออมทรัพย์เพื่อการผลิตบ้านแสงภา</t>
  </si>
  <si>
    <t>แสงภา</t>
  </si>
  <si>
    <t>กลุ่มออมทรัพย์เพื่อการผลิตบ้านนาปอ</t>
  </si>
  <si>
    <t>กลุ่มออมทรัพย์เพื่อการผลิตบ้านบ่อเหมืองน้อย</t>
  </si>
  <si>
    <t>นายอำพร  สิงห์รักษ์</t>
  </si>
  <si>
    <t>นายโสวัฒน์  สิงห์รักษ์</t>
  </si>
  <si>
    <t>นางหนูมะลิ  อินทัง</t>
  </si>
  <si>
    <t>นางคำแสง  แสนคำ</t>
  </si>
  <si>
    <t>(กข.คจ.) บ้านคกเว้า</t>
  </si>
  <si>
    <t>กลุ่มออมทรัพย์เพื่อการผลิตบ้านคกเว้า</t>
  </si>
  <si>
    <t>นางขันทอง  โพธิกุล</t>
  </si>
  <si>
    <t>บ้านชมเจริญ</t>
  </si>
  <si>
    <t>ชมเจริญ</t>
  </si>
  <si>
    <t>นางเพ็ญศรี  แก้วสมบัติ</t>
  </si>
  <si>
    <t>บ้านคกเว้า</t>
  </si>
  <si>
    <t xml:space="preserve"> 2 พ.ค. 2567</t>
  </si>
  <si>
    <t>(กข.คจ.) บ้านห้วยแก่ง</t>
  </si>
  <si>
    <t>ประจำเดือนมิถุนายน 2567 สำนักงานพัฒนาชุมชนจังหวัดเลย</t>
  </si>
  <si>
    <t>ประจำเดือนกรกฎาคม 2567 สำนักงานพัฒนาชุมชนจังหวัดเลย</t>
  </si>
  <si>
    <t>นายสมศักดิ์  สารศรี</t>
  </si>
  <si>
    <t>กลุ่มออมทรัพย์เพื่อการผลิตบ้านฟากห้วย</t>
  </si>
  <si>
    <t>นายสวัสดิ์  สะดาแนน</t>
  </si>
  <si>
    <t>กลุ่มออมทรัพย์เพื่อการผลิตบ้านดอนสำราญ</t>
  </si>
  <si>
    <t>นายประดิษฐ์  คำศรี</t>
  </si>
  <si>
    <t>กลุ่มออมทรัพย์เพื่อการผลิตบ้านบุ่งค้อ</t>
  </si>
  <si>
    <t>2530</t>
  </si>
  <si>
    <t>นายอำพร  แสนเมือง</t>
  </si>
  <si>
    <t>นายหนูแดง  คุณโพธิ์</t>
  </si>
  <si>
    <t>นางเอี้ยง  ชมพูพื้น</t>
  </si>
  <si>
    <t>กลุ่มออมทรัพย์เพื่อการผลิตบ้านขอนยาง</t>
  </si>
  <si>
    <t>กลุ่มออมทรัพย์เพื่อการผลิตบ้านห้วยม่วง</t>
  </si>
  <si>
    <t>นายจวน  ศรีคูณ</t>
  </si>
  <si>
    <t>นายแพง  วันนา</t>
  </si>
  <si>
    <t>กลุ่มออมทรัพย์เพื่อการผลิตบ้านศรีประทุม</t>
  </si>
  <si>
    <t>2545</t>
  </si>
  <si>
    <t>นางบังอร  วันนา</t>
  </si>
  <si>
    <t>กลุ่มออมทรัพย์เพื่อการผลิตบ้านน้อยคีรี</t>
  </si>
  <si>
    <t>นายเดชณรงค์  บงแก้ว</t>
  </si>
  <si>
    <t>กลุ่มออมทรัพย์เพื่อการผลิตบ้านลาดเหนือ</t>
  </si>
  <si>
    <t>นายปัญญา  สมใจ</t>
  </si>
  <si>
    <t>กลุ่มออมทรัพย์เพื่อการผลิตบ้านหินเกิ้งพัฒนา</t>
  </si>
  <si>
    <t>นายสาคร  คันทลักษณ์</t>
  </si>
  <si>
    <t>กลุ่มออมทรัพย์เพื่อการผลิตบ้านลาดใต้</t>
  </si>
  <si>
    <t>นางทองสุข  แสงสวัสดิ์</t>
  </si>
  <si>
    <t>กลุ่มออมทรัพย์เพื่อการผลิตบ้านวัฒนาภิรมย์</t>
  </si>
  <si>
    <t>นางสาวคำออย  สมดี</t>
  </si>
  <si>
    <t>กลุ่มออมทรัพย์เพื่อการผลิตบ้านบุฮม</t>
  </si>
  <si>
    <t>นางผสม  พาดี</t>
  </si>
  <si>
    <t>นางนันทารัตน์  หงษ์สง่า</t>
  </si>
  <si>
    <t>กลุ่มออมทรัพย์เพื่อการผลิตบ้านปากตม</t>
  </si>
  <si>
    <t>นายแสนพร  คำปัญญา</t>
  </si>
  <si>
    <t>กลุ่มออมทรัพย์เพื่อการผลิตบ้านไร่ศรีอุบล</t>
  </si>
  <si>
    <t>นายหวอน  สุขบัว</t>
  </si>
  <si>
    <t>กลุ่มออมทรัพย์เพื่อการผลิตบ้านห้วยไผ่ใต้</t>
  </si>
  <si>
    <t>นยจำเนียน  กรรณลา</t>
  </si>
  <si>
    <t>นายทวีศักดิ์  ดาศรี</t>
  </si>
  <si>
    <t>กลุ่มออมทรัพย์เพื่อการผลิตบ้านหลัก 160</t>
  </si>
  <si>
    <t>กลุ่มออมทรัพย์เพื่อการผลิตบ้านห้วยโจด</t>
  </si>
  <si>
    <t>2564</t>
  </si>
  <si>
    <t>นายลำพัง  หะธรรมวงค์</t>
  </si>
  <si>
    <t>(กข.คจ.) บ้านสวนห้อม</t>
  </si>
  <si>
    <t>กลุ่มออมทรัพย์เพื่อการผลิตบ้านสวนห้อม</t>
  </si>
  <si>
    <t xml:space="preserve"> 7 มิ.ย.67</t>
  </si>
  <si>
    <t>นายสมบัติ  ขันตี</t>
  </si>
  <si>
    <t>(กข.คจ.) บ้านทุ่งโพธิ์</t>
  </si>
  <si>
    <t>กลุ่มออมทรัพย์เพื่อการผลิตบ้านทุ่งโพธิ์</t>
  </si>
  <si>
    <t xml:space="preserve"> 13 มิ.ย.67</t>
  </si>
  <si>
    <t>นายวายุภักษ์  คำตื้อ</t>
  </si>
  <si>
    <t>กลุ่มออมทรัพย์บ้านปากเนียม</t>
  </si>
  <si>
    <t xml:space="preserve"> 14 พ.ค.66</t>
  </si>
  <si>
    <t>นางสาวเพื่อน  บุตรตา</t>
  </si>
  <si>
    <t>บ้านหาดเบี้ย</t>
  </si>
  <si>
    <t xml:space="preserve"> 22 พ.ค.66</t>
  </si>
  <si>
    <t>นางสาวจารุณี  สีดี</t>
  </si>
  <si>
    <t>กลุ่มออมทรัพย์บ้านนาโม้</t>
  </si>
  <si>
    <t xml:space="preserve"> 27 ก.ค.66</t>
  </si>
  <si>
    <t>นายสุริชาติ ขันทะมี</t>
  </si>
  <si>
    <t>กลุ่มออมทรัพย์บ้านนานกปีด</t>
  </si>
  <si>
    <t>ห้วยบ่อซืน</t>
  </si>
  <si>
    <t xml:space="preserve"> 15 มิ.ย.67</t>
  </si>
  <si>
    <t>นายเสถียร  ศรีบุรินทร์</t>
  </si>
  <si>
    <t>(กข.คจ.) บ้านนานกปีด</t>
  </si>
  <si>
    <t>กลุ่มออมทรัพย์เพื่อการผลิตบ้านนานกปีด</t>
  </si>
  <si>
    <t>ออมสิน</t>
  </si>
  <si>
    <t>(กข.คจ.) บ้านเพิ่มสุข</t>
  </si>
  <si>
    <t>กลุ่มออมทรัพย์เพื่อการผลิตบ้านเพิ่มสุข</t>
  </si>
  <si>
    <t>นายพงษ์เทพ  ภิญโญฤทธิ์</t>
  </si>
  <si>
    <t>(กข.คจ.) บ้านโนนภูทอง</t>
  </si>
  <si>
    <t>กลุ่มออมทรัพย์เพื่อการผลิตบ้านโนนภูทอง</t>
  </si>
  <si>
    <t>นายธันยา  ศรัทธาคลัง</t>
  </si>
  <si>
    <t>(กข.คจ.) บ้านห้วยไคร้</t>
  </si>
  <si>
    <t>กลุ่มออมทรัพย์เพื่อการผลิตบ้านห้วยไคร้</t>
  </si>
  <si>
    <t xml:space="preserve"> มิ.ย.67</t>
  </si>
  <si>
    <t>นายประยงค์  พงษ์พรม</t>
  </si>
  <si>
    <t>(กข.คจ.) บ้านซำใหญ่</t>
  </si>
  <si>
    <t>กลุ่มออมทรัพย์เพื่อการผลิตบ้านซำใหญ่</t>
  </si>
  <si>
    <t>นายทองใส  ฤทธิตะมน</t>
  </si>
  <si>
    <t>(กข.คจ.) บ้านห้วยผักเน่า</t>
  </si>
  <si>
    <t>กลุ่มออมทรัพย์เพื่อการผลิตบ้านห้วยผักเน่า</t>
  </si>
  <si>
    <t xml:space="preserve"> 9 มิ.ย.67</t>
  </si>
  <si>
    <t>นายบัวรม ประสมทรัพย์</t>
  </si>
  <si>
    <t xml:space="preserve">ธกส. </t>
  </si>
  <si>
    <t>กลุ่มออมทรัพย์เพื่อการผลิตบ้านวังอาบช้าง</t>
  </si>
  <si>
    <t xml:space="preserve"> 15 มี.ค.66</t>
  </si>
  <si>
    <t>นางสาวพัชรินทร์  สายขุน</t>
  </si>
  <si>
    <t>กลุ่มออมทรัพย์เพื่อการผลิตบ้านตาดซ้อ</t>
  </si>
  <si>
    <t xml:space="preserve"> 31 ส.ค.65</t>
  </si>
  <si>
    <t>นายสวัสดิ์  ทองสุข</t>
  </si>
  <si>
    <t>กลุ่มออมทรัพย์เพื่อการผลิตบ้านใหม่ศาลาเฟือง</t>
  </si>
  <si>
    <t>กลุ่มออมทรัพย์เพื่อการผลิตบ้านพรเจริญ</t>
  </si>
  <si>
    <t>กลุ่มออมทรัพย์เพื่อการผลิตบ้านน้ำพร</t>
  </si>
  <si>
    <t>นายแท่ง  ศรีตื้อ</t>
  </si>
  <si>
    <t>นางวรรณศรี  คำแสน</t>
  </si>
  <si>
    <t>นายวร  คงเพียร</t>
  </si>
  <si>
    <t>กลุ่มออมทรัพย์เพื่อการผลิตบ้านนาเหล่าน้อย</t>
  </si>
  <si>
    <t>นายวินะ  สิทธิ์พงษ์</t>
  </si>
  <si>
    <t>กลุ่มออมทรัพย์เพื่อการผลิตบ้านผางาม</t>
  </si>
  <si>
    <t>2563</t>
  </si>
  <si>
    <t>นายอุดร  ศรีบุญมี</t>
  </si>
  <si>
    <t>กลุ่มออมทรัพย์เพื่อการผลิตบ้านผาฝ้าย</t>
  </si>
  <si>
    <t>นางสำราญ  สุริยวรรณ</t>
  </si>
  <si>
    <t>กลุ่มออมทรัพย์เพื่อการผลิตบ้านปากปวน</t>
  </si>
  <si>
    <t>นายสมพร  ดีบุรี</t>
  </si>
  <si>
    <t>กลุ่มออมทรัพย์เพื่อการผลิตบ้านผาน้อย</t>
  </si>
  <si>
    <t>นายคำบ่อ  ศรีแก้ว</t>
  </si>
  <si>
    <t>กลุ่มออมทรัพย์เพื่อการผลิตบ้านกุดแก</t>
  </si>
  <si>
    <t>นายขจร  จันทนาม</t>
  </si>
  <si>
    <t>กลุ่มออมทรัพย์เพื่อการผลิตบ้านหนองขาม</t>
  </si>
  <si>
    <t>นายสมจิตร  ศรีชาชุม</t>
  </si>
  <si>
    <t>2552</t>
  </si>
  <si>
    <t>นายยอดเยี่ยม  กองสิงห์</t>
  </si>
  <si>
    <t>กลุ่มออมทรัพย์เพื่อการผลิตบ้านศรีสงคราม</t>
  </si>
  <si>
    <t>นายคำ  ธัญญารักษ์</t>
  </si>
  <si>
    <t>นายคำฝน  ทีนรถ</t>
  </si>
  <si>
    <t>กลุ่มออมทรัพย์เพื่อการผลิตศรีสุวรรณ</t>
  </si>
  <si>
    <t>นายวัฒนศักดิ์  ไชยพรมมา</t>
  </si>
  <si>
    <t>นางหนูเกณฑ์  สีมุงคุณ</t>
  </si>
  <si>
    <t>กลุ่มออมทรัพย์เพื่อการผลิตบ้านกกเกลี้ยง</t>
  </si>
  <si>
    <t>นายจำเริญ  ภาษี</t>
  </si>
  <si>
    <t>กลุ่มออมทรัพย์เพื่อการผลิตบ้านผาบิ่ง</t>
  </si>
  <si>
    <t>นางสาวจุฑามาศ  คุณฟอง</t>
  </si>
  <si>
    <t>กลุ่มออมทรัพย์เพื่อการผลิตบ้านหนองงิ้ว</t>
  </si>
  <si>
    <t>กลุ่มออมทรัพย์เพื่อการผลิตบ้านตากแดด</t>
  </si>
  <si>
    <t>กลุ่มออมทรัพย์เพื่อการผลิตบ้านน้ำจันทร์</t>
  </si>
  <si>
    <t>นายสุพล  แก่งจำปา</t>
  </si>
  <si>
    <t>นายลิน  สุวรรณชัย</t>
  </si>
  <si>
    <t>นายสมพร  ภักมี</t>
  </si>
  <si>
    <t>ไตรมาส 4</t>
  </si>
  <si>
    <t>ประจำเดือนสิงหาคม 2567 สำนักงานพัฒนาชุมชนจังหวัดเลย</t>
  </si>
  <si>
    <t>บ้านตาดเสี้ยว</t>
  </si>
  <si>
    <t>นางลำพูน  คำนัน</t>
  </si>
  <si>
    <t>บ้านวังบอน</t>
  </si>
  <si>
    <t>นายสาคร  ยานเพิ่ม</t>
  </si>
  <si>
    <t>บ้านผักเน่า</t>
  </si>
  <si>
    <t>นายสะดวก  สุภาษิ</t>
  </si>
  <si>
    <t>บ้านหินแลบ</t>
  </si>
  <si>
    <t>นายสมบูรณ์  ศิริ</t>
  </si>
  <si>
    <t>บ้านถ้ำพระ</t>
  </si>
  <si>
    <t>นายสามารถ  สุคงเจริญ</t>
  </si>
  <si>
    <t>บ้านวังเป่ง</t>
  </si>
  <si>
    <t>นายอำพร  คำเกต</t>
  </si>
  <si>
    <t>บ้านนาหว้าน้อย</t>
  </si>
  <si>
    <t>นายบุญยับ  นันทะพรหม</t>
  </si>
  <si>
    <t>บ้านแก่งครก</t>
  </si>
  <si>
    <t>นายฝั่ง  ศรีบุญ</t>
  </si>
  <si>
    <t>นาดี</t>
  </si>
  <si>
    <t>นายวิชัย  พรหมทะลาย</t>
  </si>
  <si>
    <t>บ้านแก่งตาว</t>
  </si>
  <si>
    <t>นายสมัย  ฤทธิศักดิ์</t>
  </si>
  <si>
    <t>บ้านแก่งม่วง</t>
  </si>
  <si>
    <t>นายหนูรัตน์  เนตรแสงศรี</t>
  </si>
  <si>
    <t>บ้านกกแหนใหม่</t>
  </si>
  <si>
    <t>นายพงษ์สิทธิ์  ฤทธิศักดิ์</t>
  </si>
  <si>
    <t>บ้านนาทอง</t>
  </si>
  <si>
    <t>ปากหมัน</t>
  </si>
  <si>
    <t>นายณรงค์  สารมะโน</t>
  </si>
  <si>
    <t>บ้านเครือคู้</t>
  </si>
  <si>
    <t>นายคำพอง  สีหะเนตร</t>
  </si>
  <si>
    <t>กลุ่มออมทรัพย์เพื่อการผลิตบ้านท่าสะอาด</t>
  </si>
  <si>
    <t xml:space="preserve"> ส.ค.2537</t>
  </si>
  <si>
    <t>นายเจริญ  ศรีจำปา</t>
  </si>
  <si>
    <t>กลุ่มออมทรัพย์เพื่อการผลิตบ้านดงป่ายาง</t>
  </si>
  <si>
    <t xml:space="preserve"> ก.ย. 2550</t>
  </si>
  <si>
    <t>นายเข็มทอง  ลุนราช</t>
  </si>
  <si>
    <t>กลุ่มออมทรัพย์เพื่อการผลิตบ้านโพนสว่าง</t>
  </si>
  <si>
    <t xml:space="preserve"> ส.ค. 2539</t>
  </si>
  <si>
    <t>นายทองหล่อ  จันทะเขตต์</t>
  </si>
  <si>
    <t>กลุ่มออมทรัพย์เพื่อการผลิตบ้านโคกหินใต้</t>
  </si>
  <si>
    <t xml:space="preserve"> พ.ค. 2566</t>
  </si>
  <si>
    <t>นายสุทธิยา  ปาริปุนนัง</t>
  </si>
  <si>
    <t>กลุ่มออมทรัพย์เพื่อการผลิตบ้านโนนตะวัน</t>
  </si>
  <si>
    <t xml:space="preserve"> ส.ค.65</t>
  </si>
  <si>
    <t>นายบริบูรณ์  แก้วอาสา</t>
  </si>
  <si>
    <t>กลุ่มออมทรัพย์เพื่อการผลิตบ้านห้วยตาดใต้</t>
  </si>
  <si>
    <t xml:space="preserve">นายปานศักดิ์  โพธิ์ดอกไม้ </t>
  </si>
  <si>
    <t>กลุ่มออมทรัพย์เพื่อการผลิตบ้านโนนพัฒนา</t>
  </si>
  <si>
    <t>เลยวังไสย์</t>
  </si>
  <si>
    <t>นายสมเกียรติ  ทองแบบ</t>
  </si>
  <si>
    <t>กลุ่มออมทรัพย์เพื่อการผลิตบ้านดอนหอ</t>
  </si>
  <si>
    <t>หนองคัน</t>
  </si>
  <si>
    <t>นายเข็มเรียน  นามมนุษย์ศรี</t>
  </si>
  <si>
    <t>กลุ่มออมทรัพย์เพื่อการผลิตบ้านน้ำคู่</t>
  </si>
  <si>
    <t>นางสาวสุนัน  ศรีชมภู</t>
  </si>
  <si>
    <t>กลุ่มออมทรัพย์เพื่อการผลิตบ้านนาโพธิ์</t>
  </si>
  <si>
    <t>นายอนงค์  กระเดื่อง</t>
  </si>
  <si>
    <t xml:space="preserve">โครงการแก้ไขปัญหาความยากจน </t>
  </si>
  <si>
    <t>กลุ่มออมทรัพย์เพื่อการผลิตบ้านโคกหนองแห้ว</t>
  </si>
  <si>
    <t xml:space="preserve">  25 มิ.ย.67</t>
  </si>
  <si>
    <t>นายจำเนียร  ศรีบัวรินทร์</t>
  </si>
  <si>
    <t>(กข.คจ.) บ้านโคกหนองแห้ว</t>
  </si>
  <si>
    <t xml:space="preserve"> 5 ก.ค.67</t>
  </si>
  <si>
    <t>นายอนวัช  หงปัญญา</t>
  </si>
  <si>
    <t>(กข.คจ.) บ้านโนนสว่าง</t>
  </si>
  <si>
    <t>โป่ง</t>
  </si>
  <si>
    <t>กลุ่มออมทรัพย์เพื่อการผลิตบ้านน้ำพุง</t>
  </si>
  <si>
    <t xml:space="preserve"> 25 มิ.ย.67</t>
  </si>
  <si>
    <t>นายฉลาด  ศรีคำภา</t>
  </si>
  <si>
    <t>(กข.คจ.) บ้านน้ำพุง</t>
  </si>
  <si>
    <t>กลุ่มออมทรัพย์เพื่อการผลิตบ้านนาเบี้ย</t>
  </si>
  <si>
    <t>นางกัญจ์พาณิภัค  แก้วเพชร</t>
  </si>
  <si>
    <t>(กข.คจ.) บ้านนาเบี้ย</t>
  </si>
  <si>
    <t>กลุ่มออมทรัพย์เพื่อการผลิตบ้านปากแดง</t>
  </si>
  <si>
    <t xml:space="preserve"> 27 มิ.ย.67</t>
  </si>
  <si>
    <t>นายทองใหม่  พิมพ์เสนา</t>
  </si>
  <si>
    <t>(กข.คจ.) บ้านปากแดง</t>
  </si>
  <si>
    <t>กลุ่มออมทรัพย์เพื่อการผลิตบ้านห้วยทอง</t>
  </si>
  <si>
    <t xml:space="preserve"> 24 ก.ค. 67</t>
  </si>
  <si>
    <t>นายฤทธิพร  พรหมมาวัน</t>
  </si>
  <si>
    <t>(กข.คจ.) บ้านห้วยทอง</t>
  </si>
  <si>
    <t>กลุ่มออมทรัพย์เพื่อการผลิตบ้านกกจาน</t>
  </si>
  <si>
    <t xml:space="preserve"> 25 ก.ค.67</t>
  </si>
  <si>
    <t>นายบุญคุณ  จันทะคีรี</t>
  </si>
  <si>
    <t>(กข.คจ.) บ้านกกจาน</t>
  </si>
  <si>
    <t>กลุ่มออมทรัพย์เพื่อการผลิตบ้านหัวนาแหลม</t>
  </si>
  <si>
    <t>นายณรงค์ศักดิ์  อุ่นแก้ว</t>
  </si>
  <si>
    <t>(กข.คจ.) บ้านหัวนาแหลม</t>
  </si>
  <si>
    <t>หมายเหตุ (รวม ปี 67)</t>
  </si>
  <si>
    <t>รวมกลุ่มออมทรัพย์ฯ ที่จัดตั้งแล้วในปี 67</t>
  </si>
  <si>
    <t xml:space="preserve">ภูเรือ </t>
  </si>
  <si>
    <t>กลุ่มออมทรัพย์เพื่อการผลิตบ้านโคกหางวัง</t>
  </si>
  <si>
    <t>นายณภัทร์  สิงหกาญจนกุล</t>
  </si>
  <si>
    <t>20 คน</t>
  </si>
  <si>
    <t>020235177540
ธกส./สาขาภูเรือ</t>
  </si>
  <si>
    <t>(กข.คจ.) บ้านโคกหางวัง</t>
  </si>
  <si>
    <t>กลุ่มออมทรัพย์เพื่อการผลิตบ้านห้วยหินขาว</t>
  </si>
  <si>
    <t>นายสมรักษ์  ฉลองชน</t>
  </si>
  <si>
    <t>(กข.คจ.) บ้านห้วยหินขาว</t>
  </si>
  <si>
    <t>เพิ่มเติม</t>
  </si>
  <si>
    <t xml:space="preserve"> 16 ส.ค. 67</t>
  </si>
  <si>
    <t xml:space="preserve"> </t>
  </si>
  <si>
    <t xml:space="preserve"> 15 ส.ค. 67</t>
  </si>
  <si>
    <t xml:space="preserve"> 15 ส.ค.67</t>
  </si>
  <si>
    <t xml:space="preserve"> ตั้งใหม่</t>
  </si>
  <si>
    <t>กลุ่มออมทรัพย์เพื่อการผลิตบ้านเหมืองทอง</t>
  </si>
  <si>
    <t>เชียงกลม</t>
  </si>
  <si>
    <t xml:space="preserve"> 6 มิ.ย.66</t>
  </si>
  <si>
    <t>นางณัฐพัชร์  รัตนพิมาตย์</t>
  </si>
  <si>
    <t>กลุ่มออมทรัพย์เพื่อการผลิตบ้านเลิง</t>
  </si>
  <si>
    <t xml:space="preserve"> 7 พ.ค. 66</t>
  </si>
  <si>
    <t>นายสังวาลย์  ศรีโยธา</t>
  </si>
  <si>
    <t>กลุ่มออมทรัพย์เพื่อการผลิตบ้านปากปัด</t>
  </si>
  <si>
    <t xml:space="preserve"> 25 ส.ค. 66</t>
  </si>
  <si>
    <t>นางสาวคำไหว้  วัฒนะ</t>
  </si>
  <si>
    <t>กลุ่มออมทรัพย์เพื่อการผลิตบ้านกลางใต้</t>
  </si>
  <si>
    <t>นายนตร  เสี้ยวภูเขียว</t>
  </si>
  <si>
    <t>กลุ่มออมทรัพย์เพื่อการผลิตบ้านกกกอก</t>
  </si>
  <si>
    <t>นายเด็ด  วิจิตรปัญญา</t>
  </si>
  <si>
    <t>กลุ่มออมทรัพย์เพื่อการผลิตบ้านหมากแข้ง</t>
  </si>
  <si>
    <t>นายนัย  โคลา</t>
  </si>
  <si>
    <t>วันที่  21  สิงหาคม 2567</t>
  </si>
  <si>
    <t>ซ้ำบ้านเดิม</t>
  </si>
  <si>
    <t>ประจำเดือนกันยายน 2567 สำนักงานพัฒนาชุมชนจังหวัดเลย</t>
  </si>
  <si>
    <t>(กข.คจ.) บ้านท่ามะนาว</t>
  </si>
  <si>
    <t>(กข.คจ.) บ้านน้ำคู่</t>
  </si>
  <si>
    <t>นางสุนัน  ศรีชมภู</t>
  </si>
  <si>
    <t xml:space="preserve">  26 ก.ค. 67</t>
  </si>
  <si>
    <t>นายสุทัศ  หมอแพทย์</t>
  </si>
  <si>
    <t>กลุ่มออมทรัพย์เพื่อการผลิตบ้านโคกน้อย</t>
  </si>
  <si>
    <t>นางกระทิ  บงแก้ว</t>
  </si>
  <si>
    <t>กลุ่มออมทรัพย์เพื่อการผลิตบ้านน้ำทบ</t>
  </si>
  <si>
    <t>เขาหลวง</t>
  </si>
  <si>
    <t>นางวิภารัตน์  ภักมี</t>
  </si>
  <si>
    <t>กลุ่มออมทรัพย์เพื่อการผลิตบ้านกกซ้อ</t>
  </si>
  <si>
    <t>นางรัตนา  ปิ่นอยู่</t>
  </si>
  <si>
    <t>กลุ่มออมทรัพย์เพื่อการผลิตบ้านทรายขาวใน</t>
  </si>
  <si>
    <t>นายสิวิด  รักษ์ศิล</t>
  </si>
  <si>
    <t>กลุ่มออมทรัพย์เพื่อการผลิตบ้านนาอีเลิศ</t>
  </si>
  <si>
    <t>นายสุวิทย์  คำภาหล้า</t>
  </si>
  <si>
    <t>นางปณิตา  มังคะโล</t>
  </si>
  <si>
    <t>กลุ่มออมทรัพย์เพื่อการผลิตบ้านบุ่งกกตาล</t>
  </si>
  <si>
    <t>นายสุรพล  พิมทอง</t>
  </si>
  <si>
    <t>กลุ่มออมทรัพย์เพื่อการผลิตบ้านวังทอง</t>
  </si>
  <si>
    <t>2547</t>
  </si>
  <si>
    <t>นายบุญไทย  กลางเสนา</t>
  </si>
  <si>
    <t>กลุ่มออมทรัพย์เพื่อการผลิตบ้านกุดสวรรค์</t>
  </si>
  <si>
    <t>นายยุทธยา  บุญศรี</t>
  </si>
  <si>
    <t>กลุ่มออมทรัพย์เพื่อการผลิตบ้านทรัพย์ไพศาล</t>
  </si>
  <si>
    <t>2550</t>
  </si>
  <si>
    <t>นายบันเทิง  หินเทา</t>
  </si>
  <si>
    <t>กลุ่มออมทรัพย์เพื่อการผลิตบ้านใหม่ศรีอุบล</t>
  </si>
  <si>
    <t>2559</t>
  </si>
  <si>
    <t>นายสง่า  ขันคำ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</si>
</sst>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_(* #,##0_);_(* \(#,##0\);_(* &quot;-&quot;??_);_(@_)"/>
    <numFmt numFmtId="190" formatCode="[$-D00041E]0"/>
    <numFmt numFmtId="191" formatCode="[$-1070000]d/m/yy;@"/>
    <numFmt numFmtId="192" formatCode="[$-D87041E]d\ mmm\ yy;@"/>
    <numFmt numFmtId="193" formatCode="#,##0_ ;\-#,##0\ "/>
  </numFmts>
  <fonts count="3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1"/>
      <color theme="1"/>
      <name val="Chulabhorn Likit Text Light"/>
      <family val="3"/>
    </font>
    <font>
      <sz val="11"/>
      <color theme="1"/>
      <name val="Chulabhorn Likit Text Light"/>
      <family val="3"/>
    </font>
    <font>
      <b/>
      <sz val="10"/>
      <color theme="1"/>
      <name val="Chulabhorn Likit Text Light"/>
      <family val="3"/>
    </font>
    <font>
      <sz val="11"/>
      <color rgb="FF000000"/>
      <name val="Calibri"/>
      <family val="2"/>
    </font>
    <font>
      <sz val="6"/>
      <name val="Yu Gothic"/>
      <family val="2"/>
      <charset val="128"/>
    </font>
    <font>
      <sz val="11"/>
      <color theme="1"/>
      <name val="Tahoma"/>
      <family val="2"/>
      <charset val="222"/>
      <scheme val="minor"/>
    </font>
    <font>
      <sz val="12"/>
      <color theme="1"/>
      <name val="Chulabhorn Likit Text Light"/>
      <family val="3"/>
    </font>
    <font>
      <b/>
      <sz val="12"/>
      <color theme="1"/>
      <name val="Chulabhorn Likit Text Light"/>
      <family val="3"/>
    </font>
    <font>
      <b/>
      <sz val="16"/>
      <name val="TH SarabunPSK"/>
      <family val="2"/>
    </font>
    <font>
      <b/>
      <sz val="16"/>
      <color theme="1"/>
      <name val="TH SarabunPSK"/>
      <family val="2"/>
      <charset val="222"/>
    </font>
    <font>
      <sz val="11"/>
      <name val="Chulabhorn Likit Text Light๙"/>
    </font>
    <font>
      <sz val="16"/>
      <color theme="1"/>
      <name val="TH SarabunPSK"/>
      <family val="2"/>
      <charset val="222"/>
    </font>
    <font>
      <sz val="14"/>
      <name val="Cordia New"/>
      <family val="2"/>
    </font>
    <font>
      <sz val="16"/>
      <name val="TH SarabunPSK"/>
      <family val="2"/>
      <charset val="222"/>
    </font>
    <font>
      <sz val="11"/>
      <color theme="1"/>
      <name val="Chulabhorn Likit Text Light๙"/>
    </font>
    <font>
      <sz val="16"/>
      <color rgb="FF000000"/>
      <name val="TH SarabunPSK"/>
      <family val="2"/>
    </font>
    <font>
      <sz val="8"/>
      <name val="Tahoma"/>
      <family val="2"/>
      <charset val="222"/>
      <scheme val="minor"/>
    </font>
    <font>
      <sz val="16"/>
      <color rgb="FF333333"/>
      <name val="TH SarabunPSK"/>
      <family val="2"/>
    </font>
    <font>
      <b/>
      <sz val="9"/>
      <color theme="1"/>
      <name val="Chulabhorn Likit Text Light"/>
      <family val="3"/>
    </font>
    <font>
      <sz val="16"/>
      <color theme="1"/>
      <name val="Chulabhorn Likit Text Light๙"/>
    </font>
    <font>
      <sz val="14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4"/>
      <name val="TH SarabunPSK"/>
      <family val="2"/>
    </font>
    <font>
      <b/>
      <sz val="16"/>
      <color rgb="FFC00000"/>
      <name val="TH SarabunPSK"/>
      <family val="2"/>
    </font>
    <font>
      <sz val="16"/>
      <color rgb="FFC00000"/>
      <name val="TH SarabunPSK"/>
      <family val="2"/>
    </font>
    <font>
      <sz val="10"/>
      <color theme="1"/>
      <name val="Chulabhorn Likit Text Light"/>
      <family val="3"/>
    </font>
    <font>
      <sz val="11"/>
      <color theme="1"/>
      <name val="Chulabhorn Likit Text"/>
      <family val="3"/>
    </font>
  </fonts>
  <fills count="1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/>
      <diagonal/>
    </border>
    <border>
      <left/>
      <right style="thin">
        <color rgb="FF505050"/>
      </right>
      <top style="thin">
        <color rgb="FF505050"/>
      </top>
      <bottom/>
      <diagonal/>
    </border>
    <border>
      <left/>
      <right style="thin">
        <color rgb="FF505050"/>
      </right>
      <top/>
      <bottom style="thin">
        <color rgb="FF505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rgb="FF505050"/>
      </top>
      <bottom/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505050"/>
      </left>
      <right/>
      <top/>
      <bottom style="thin">
        <color rgb="FF505050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87" fontId="1" fillId="0" borderId="0" applyFont="0" applyFill="0" applyBorder="0" applyAlignment="0" applyProtection="0"/>
    <xf numFmtId="0" fontId="9" fillId="0" borderId="0"/>
    <xf numFmtId="43" fontId="11" fillId="0" borderId="0" applyFont="0" applyFill="0" applyBorder="0" applyAlignment="0" applyProtection="0"/>
    <xf numFmtId="0" fontId="18" fillId="0" borderId="0"/>
  </cellStyleXfs>
  <cellXfs count="71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right" vertical="center"/>
    </xf>
    <xf numFmtId="0" fontId="7" fillId="0" borderId="0" xfId="0" applyFont="1"/>
    <xf numFmtId="3" fontId="7" fillId="2" borderId="1" xfId="0" applyNumberFormat="1" applyFont="1" applyFill="1" applyBorder="1" applyAlignment="1">
      <alignment horizontal="center"/>
    </xf>
    <xf numFmtId="3" fontId="7" fillId="3" borderId="1" xfId="0" applyNumberFormat="1" applyFont="1" applyFill="1" applyBorder="1"/>
    <xf numFmtId="0" fontId="6" fillId="0" borderId="0" xfId="0" applyFont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/>
    <xf numFmtId="0" fontId="7" fillId="0" borderId="13" xfId="0" applyFont="1" applyBorder="1" applyAlignment="1">
      <alignment horizontal="center"/>
    </xf>
    <xf numFmtId="3" fontId="7" fillId="3" borderId="18" xfId="0" applyNumberFormat="1" applyFont="1" applyFill="1" applyBorder="1"/>
    <xf numFmtId="3" fontId="7" fillId="3" borderId="2" xfId="0" applyNumberFormat="1" applyFont="1" applyFill="1" applyBorder="1"/>
    <xf numFmtId="0" fontId="7" fillId="5" borderId="1" xfId="0" applyFont="1" applyFill="1" applyBorder="1"/>
    <xf numFmtId="0" fontId="7" fillId="5" borderId="1" xfId="0" applyFont="1" applyFill="1" applyBorder="1" applyAlignment="1">
      <alignment horizontal="center"/>
    </xf>
    <xf numFmtId="0" fontId="6" fillId="6" borderId="14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7" fillId="6" borderId="0" xfId="0" applyFont="1" applyFill="1"/>
    <xf numFmtId="0" fontId="7" fillId="6" borderId="12" xfId="0" applyFont="1" applyFill="1" applyBorder="1"/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7" fillId="7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7" fillId="0" borderId="3" xfId="0" applyFont="1" applyBorder="1" applyAlignment="1">
      <alignment horizontal="center"/>
    </xf>
    <xf numFmtId="0" fontId="7" fillId="0" borderId="3" xfId="0" applyFont="1" applyBorder="1"/>
    <xf numFmtId="0" fontId="7" fillId="0" borderId="0" xfId="0" applyFont="1" applyAlignment="1">
      <alignment horizontal="center"/>
    </xf>
    <xf numFmtId="0" fontId="4" fillId="0" borderId="3" xfId="0" applyFont="1" applyBorder="1"/>
    <xf numFmtId="0" fontId="5" fillId="0" borderId="22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/>
    </xf>
    <xf numFmtId="0" fontId="5" fillId="0" borderId="22" xfId="0" applyFont="1" applyBorder="1"/>
    <xf numFmtId="1" fontId="4" fillId="0" borderId="3" xfId="0" applyNumberFormat="1" applyFont="1" applyBorder="1" applyAlignment="1">
      <alignment horizontal="center"/>
    </xf>
    <xf numFmtId="17" fontId="4" fillId="0" borderId="3" xfId="0" applyNumberFormat="1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1" xfId="6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49" fontId="4" fillId="0" borderId="1" xfId="0" applyNumberFormat="1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0" fontId="3" fillId="0" borderId="3" xfId="6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3" fontId="4" fillId="0" borderId="3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3" fontId="5" fillId="0" borderId="22" xfId="0" applyNumberFormat="1" applyFont="1" applyBorder="1" applyAlignment="1">
      <alignment horizontal="right"/>
    </xf>
    <xf numFmtId="188" fontId="4" fillId="0" borderId="3" xfId="7" applyNumberFormat="1" applyFont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188" fontId="4" fillId="0" borderId="1" xfId="7" applyNumberFormat="1" applyFont="1" applyBorder="1" applyAlignment="1">
      <alignment horizontal="right" vertical="center"/>
    </xf>
    <xf numFmtId="188" fontId="5" fillId="0" borderId="22" xfId="0" applyNumberFormat="1" applyFont="1" applyBorder="1" applyAlignment="1">
      <alignment horizontal="right" vertical="center"/>
    </xf>
    <xf numFmtId="3" fontId="5" fillId="0" borderId="22" xfId="0" applyNumberFormat="1" applyFont="1" applyBorder="1" applyAlignment="1">
      <alignment horizontal="right" vertical="center"/>
    </xf>
    <xf numFmtId="3" fontId="4" fillId="0" borderId="1" xfId="7" applyNumberFormat="1" applyFont="1" applyBorder="1" applyAlignment="1">
      <alignment horizontal="right"/>
    </xf>
    <xf numFmtId="3" fontId="4" fillId="0" borderId="1" xfId="7" applyNumberFormat="1" applyFont="1" applyBorder="1" applyAlignment="1">
      <alignment horizontal="right" vertical="center"/>
    </xf>
    <xf numFmtId="3" fontId="5" fillId="0" borderId="22" xfId="7" applyNumberFormat="1" applyFont="1" applyBorder="1" applyAlignment="1">
      <alignment horizontal="right" vertical="center"/>
    </xf>
    <xf numFmtId="3" fontId="5" fillId="8" borderId="22" xfId="0" applyNumberFormat="1" applyFont="1" applyFill="1" applyBorder="1" applyAlignment="1">
      <alignment horizontal="right" vertical="center"/>
    </xf>
    <xf numFmtId="0" fontId="5" fillId="8" borderId="2" xfId="0" applyFont="1" applyFill="1" applyBorder="1" applyAlignment="1">
      <alignment horizontal="center"/>
    </xf>
    <xf numFmtId="0" fontId="5" fillId="8" borderId="3" xfId="0" applyFont="1" applyFill="1" applyBorder="1" applyAlignment="1">
      <alignment horizontal="center"/>
    </xf>
    <xf numFmtId="3" fontId="6" fillId="8" borderId="2" xfId="0" applyNumberFormat="1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15" fontId="12" fillId="0" borderId="2" xfId="0" applyNumberFormat="1" applyFont="1" applyBorder="1" applyAlignment="1">
      <alignment horizontal="center"/>
    </xf>
    <xf numFmtId="190" fontId="12" fillId="0" borderId="3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2" xfId="0" applyFont="1" applyBorder="1"/>
    <xf numFmtId="0" fontId="12" fillId="0" borderId="3" xfId="0" applyFont="1" applyBorder="1" applyAlignment="1">
      <alignment horizontal="center"/>
    </xf>
    <xf numFmtId="0" fontId="12" fillId="0" borderId="3" xfId="0" applyFont="1" applyBorder="1"/>
    <xf numFmtId="15" fontId="12" fillId="0" borderId="15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15" fontId="7" fillId="0" borderId="2" xfId="0" applyNumberFormat="1" applyFont="1" applyBorder="1" applyAlignment="1">
      <alignment horizontal="center"/>
    </xf>
    <xf numFmtId="190" fontId="7" fillId="0" borderId="3" xfId="0" applyNumberFormat="1" applyFont="1" applyBorder="1" applyAlignment="1">
      <alignment horizontal="center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/>
    <xf numFmtId="190" fontId="7" fillId="0" borderId="15" xfId="0" applyNumberFormat="1" applyFont="1" applyBorder="1" applyAlignment="1">
      <alignment horizontal="center"/>
    </xf>
    <xf numFmtId="0" fontId="4" fillId="0" borderId="15" xfId="0" applyFont="1" applyBorder="1"/>
    <xf numFmtId="0" fontId="7" fillId="9" borderId="3" xfId="0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0" fontId="7" fillId="10" borderId="1" xfId="0" applyFont="1" applyFill="1" applyBorder="1" applyAlignment="1">
      <alignment horizontal="center"/>
    </xf>
    <xf numFmtId="0" fontId="6" fillId="4" borderId="14" xfId="0" applyFont="1" applyFill="1" applyBorder="1" applyAlignment="1">
      <alignment horizontal="center" vertical="center" wrapText="1"/>
    </xf>
    <xf numFmtId="0" fontId="7" fillId="4" borderId="0" xfId="0" applyFont="1" applyFill="1"/>
    <xf numFmtId="0" fontId="7" fillId="4" borderId="17" xfId="0" applyFont="1" applyFill="1" applyBorder="1"/>
    <xf numFmtId="0" fontId="8" fillId="7" borderId="2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7" fillId="7" borderId="3" xfId="0" applyFont="1" applyFill="1" applyBorder="1"/>
    <xf numFmtId="0" fontId="7" fillId="7" borderId="12" xfId="0" applyFont="1" applyFill="1" applyBorder="1"/>
    <xf numFmtId="0" fontId="4" fillId="0" borderId="4" xfId="0" applyFont="1" applyBorder="1" applyAlignment="1">
      <alignment horizontal="left" vertical="center"/>
    </xf>
    <xf numFmtId="0" fontId="5" fillId="0" borderId="2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4" xfId="0" applyFont="1" applyBorder="1"/>
    <xf numFmtId="0" fontId="4" fillId="0" borderId="6" xfId="0" applyFont="1" applyBorder="1"/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5" fillId="10" borderId="2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/>
    </xf>
    <xf numFmtId="0" fontId="5" fillId="10" borderId="15" xfId="0" applyFont="1" applyFill="1" applyBorder="1" applyAlignment="1">
      <alignment horizontal="center" vertical="center"/>
    </xf>
    <xf numFmtId="0" fontId="5" fillId="10" borderId="11" xfId="0" applyFont="1" applyFill="1" applyBorder="1" applyAlignment="1">
      <alignment horizontal="center"/>
    </xf>
    <xf numFmtId="0" fontId="5" fillId="10" borderId="3" xfId="0" applyFont="1" applyFill="1" applyBorder="1" applyAlignment="1">
      <alignment horizontal="center" vertical="center"/>
    </xf>
    <xf numFmtId="0" fontId="5" fillId="10" borderId="6" xfId="0" applyFont="1" applyFill="1" applyBorder="1" applyAlignment="1">
      <alignment horizontal="center"/>
    </xf>
    <xf numFmtId="0" fontId="5" fillId="10" borderId="3" xfId="0" applyFont="1" applyFill="1" applyBorder="1" applyAlignment="1">
      <alignment horizontal="center"/>
    </xf>
    <xf numFmtId="0" fontId="6" fillId="10" borderId="5" xfId="0" applyFont="1" applyFill="1" applyBorder="1" applyAlignment="1">
      <alignment horizontal="center"/>
    </xf>
    <xf numFmtId="0" fontId="6" fillId="10" borderId="2" xfId="0" applyFont="1" applyFill="1" applyBorder="1" applyAlignment="1">
      <alignment horizontal="center"/>
    </xf>
    <xf numFmtId="0" fontId="6" fillId="10" borderId="6" xfId="0" applyFont="1" applyFill="1" applyBorder="1" applyAlignment="1">
      <alignment horizontal="center"/>
    </xf>
    <xf numFmtId="0" fontId="6" fillId="10" borderId="3" xfId="0" applyFont="1" applyFill="1" applyBorder="1" applyAlignment="1">
      <alignment horizontal="center"/>
    </xf>
    <xf numFmtId="0" fontId="7" fillId="10" borderId="5" xfId="0" applyFont="1" applyFill="1" applyBorder="1" applyAlignment="1">
      <alignment horizontal="center"/>
    </xf>
    <xf numFmtId="0" fontId="7" fillId="10" borderId="2" xfId="0" applyFont="1" applyFill="1" applyBorder="1" applyAlignment="1">
      <alignment horizontal="center"/>
    </xf>
    <xf numFmtId="0" fontId="7" fillId="10" borderId="6" xfId="0" applyFont="1" applyFill="1" applyBorder="1" applyAlignment="1">
      <alignment horizontal="center"/>
    </xf>
    <xf numFmtId="0" fontId="7" fillId="10" borderId="3" xfId="0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3" fontId="4" fillId="0" borderId="3" xfId="7" applyNumberFormat="1" applyFont="1" applyBorder="1" applyAlignment="1"/>
    <xf numFmtId="3" fontId="4" fillId="0" borderId="1" xfId="7" applyNumberFormat="1" applyFont="1" applyBorder="1" applyAlignment="1"/>
    <xf numFmtId="0" fontId="4" fillId="0" borderId="26" xfId="0" applyFont="1" applyBorder="1" applyAlignment="1">
      <alignment horizontal="center"/>
    </xf>
    <xf numFmtId="0" fontId="5" fillId="0" borderId="26" xfId="0" applyFont="1" applyBorder="1"/>
    <xf numFmtId="0" fontId="5" fillId="0" borderId="26" xfId="0" applyFont="1" applyBorder="1" applyAlignment="1">
      <alignment horizontal="center"/>
    </xf>
    <xf numFmtId="3" fontId="5" fillId="0" borderId="26" xfId="0" applyNumberFormat="1" applyFont="1" applyBorder="1" applyAlignment="1">
      <alignment horizontal="center"/>
    </xf>
    <xf numFmtId="3" fontId="5" fillId="8" borderId="26" xfId="0" applyNumberFormat="1" applyFont="1" applyFill="1" applyBorder="1" applyAlignment="1">
      <alignment horizontal="center"/>
    </xf>
    <xf numFmtId="1" fontId="4" fillId="0" borderId="22" xfId="0" applyNumberFormat="1" applyFont="1" applyBorder="1" applyAlignment="1">
      <alignment horizontal="center"/>
    </xf>
    <xf numFmtId="0" fontId="4" fillId="0" borderId="23" xfId="0" applyFont="1" applyBorder="1" applyAlignment="1">
      <alignment horizontal="left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49" fontId="4" fillId="0" borderId="22" xfId="0" applyNumberFormat="1" applyFont="1" applyBorder="1" applyAlignment="1">
      <alignment horizontal="center" vertical="center"/>
    </xf>
    <xf numFmtId="0" fontId="4" fillId="0" borderId="22" xfId="0" applyFont="1" applyBorder="1" applyAlignment="1">
      <alignment horizontal="left" vertical="center"/>
    </xf>
    <xf numFmtId="3" fontId="4" fillId="0" borderId="3" xfId="7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1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4" fillId="0" borderId="0" xfId="6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3" fontId="5" fillId="0" borderId="0" xfId="7" applyFont="1" applyBorder="1" applyAlignment="1"/>
    <xf numFmtId="188" fontId="4" fillId="0" borderId="0" xfId="7" applyNumberFormat="1" applyFont="1" applyBorder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/>
    </xf>
    <xf numFmtId="49" fontId="5" fillId="0" borderId="0" xfId="0" applyNumberFormat="1" applyFont="1" applyAlignment="1">
      <alignment horizontal="center" vertical="center"/>
    </xf>
    <xf numFmtId="188" fontId="15" fillId="0" borderId="0" xfId="7" applyNumberFormat="1" applyFont="1" applyBorder="1" applyAlignment="1">
      <alignment horizontal="center" vertical="center"/>
    </xf>
    <xf numFmtId="0" fontId="4" fillId="0" borderId="22" xfId="0" applyFont="1" applyBorder="1" applyAlignment="1">
      <alignment horizontal="center"/>
    </xf>
    <xf numFmtId="0" fontId="4" fillId="0" borderId="22" xfId="0" applyFont="1" applyBorder="1"/>
    <xf numFmtId="49" fontId="5" fillId="0" borderId="22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horizontal="left" vertical="center"/>
    </xf>
    <xf numFmtId="0" fontId="15" fillId="0" borderId="22" xfId="0" applyFont="1" applyBorder="1" applyAlignment="1">
      <alignment horizontal="center" vertical="center"/>
    </xf>
    <xf numFmtId="188" fontId="15" fillId="0" borderId="22" xfId="7" applyNumberFormat="1" applyFont="1" applyBorder="1" applyAlignment="1">
      <alignment horizontal="right" vertical="center"/>
    </xf>
    <xf numFmtId="188" fontId="5" fillId="0" borderId="22" xfId="7" applyNumberFormat="1" applyFont="1" applyBorder="1" applyAlignment="1">
      <alignment horizontal="right" vertical="center"/>
    </xf>
    <xf numFmtId="0" fontId="19" fillId="0" borderId="0" xfId="8" applyFont="1" applyAlignment="1">
      <alignment horizontal="center" vertical="center"/>
    </xf>
    <xf numFmtId="1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3" fontId="4" fillId="0" borderId="0" xfId="7" applyNumberFormat="1" applyFont="1" applyBorder="1" applyAlignment="1">
      <alignment horizontal="right"/>
    </xf>
    <xf numFmtId="3" fontId="4" fillId="0" borderId="0" xfId="0" applyNumberFormat="1" applyFont="1" applyAlignment="1">
      <alignment horizontal="right" vertical="center"/>
    </xf>
    <xf numFmtId="0" fontId="4" fillId="0" borderId="2" xfId="0" applyFont="1" applyBorder="1"/>
    <xf numFmtId="0" fontId="4" fillId="0" borderId="15" xfId="0" applyFont="1" applyBorder="1" applyAlignment="1">
      <alignment horizontal="left"/>
    </xf>
    <xf numFmtId="3" fontId="4" fillId="0" borderId="15" xfId="0" applyNumberFormat="1" applyFont="1" applyBorder="1" applyAlignment="1">
      <alignment horizontal="right" vertical="center"/>
    </xf>
    <xf numFmtId="3" fontId="4" fillId="0" borderId="15" xfId="7" applyNumberFormat="1" applyFont="1" applyBorder="1" applyAlignment="1">
      <alignment horizontal="right"/>
    </xf>
    <xf numFmtId="0" fontId="4" fillId="0" borderId="5" xfId="0" applyFont="1" applyBorder="1" applyAlignment="1">
      <alignment horizontal="left" vertical="center"/>
    </xf>
    <xf numFmtId="0" fontId="3" fillId="0" borderId="2" xfId="6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/>
    </xf>
    <xf numFmtId="0" fontId="5" fillId="0" borderId="2" xfId="0" applyFont="1" applyBorder="1" applyAlignment="1">
      <alignment horizontal="left" vertical="center"/>
    </xf>
    <xf numFmtId="0" fontId="5" fillId="0" borderId="23" xfId="0" applyFont="1" applyBorder="1" applyAlignment="1">
      <alignment horizontal="center"/>
    </xf>
    <xf numFmtId="0" fontId="4" fillId="0" borderId="28" xfId="0" applyFont="1" applyBorder="1"/>
    <xf numFmtId="0" fontId="4" fillId="0" borderId="28" xfId="0" applyFont="1" applyBorder="1" applyAlignment="1">
      <alignment horizontal="left" vertical="center"/>
    </xf>
    <xf numFmtId="0" fontId="4" fillId="0" borderId="29" xfId="0" applyFont="1" applyBorder="1" applyAlignment="1">
      <alignment horizontal="center"/>
    </xf>
    <xf numFmtId="0" fontId="3" fillId="0" borderId="1" xfId="6" applyFont="1" applyBorder="1" applyAlignment="1">
      <alignment horizontal="center"/>
    </xf>
    <xf numFmtId="3" fontId="4" fillId="0" borderId="1" xfId="7" applyNumberFormat="1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3" fontId="3" fillId="0" borderId="1" xfId="7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3" fillId="0" borderId="23" xfId="8" applyFont="1" applyBorder="1" applyAlignment="1">
      <alignment horizontal="center" vertical="center"/>
    </xf>
    <xf numFmtId="1" fontId="4" fillId="0" borderId="15" xfId="0" applyNumberFormat="1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22" xfId="8" applyFont="1" applyBorder="1" applyAlignment="1">
      <alignment horizontal="center" vertical="center"/>
    </xf>
    <xf numFmtId="0" fontId="21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3" fontId="4" fillId="0" borderId="2" xfId="0" applyNumberFormat="1" applyFont="1" applyBorder="1" applyAlignment="1">
      <alignment horizontal="right" vertical="center"/>
    </xf>
    <xf numFmtId="0" fontId="4" fillId="0" borderId="2" xfId="7" applyNumberFormat="1" applyFont="1" applyBorder="1" applyAlignment="1">
      <alignment horizontal="center" vertical="center"/>
    </xf>
    <xf numFmtId="3" fontId="4" fillId="0" borderId="2" xfId="7" applyNumberFormat="1" applyFont="1" applyBorder="1" applyAlignment="1"/>
    <xf numFmtId="3" fontId="4" fillId="0" borderId="2" xfId="0" applyNumberFormat="1" applyFont="1" applyBorder="1"/>
    <xf numFmtId="0" fontId="4" fillId="0" borderId="1" xfId="7" applyNumberFormat="1" applyFont="1" applyBorder="1" applyAlignment="1">
      <alignment horizontal="center" vertical="center"/>
    </xf>
    <xf numFmtId="3" fontId="4" fillId="0" borderId="1" xfId="0" applyNumberFormat="1" applyFont="1" applyBorder="1"/>
    <xf numFmtId="0" fontId="3" fillId="0" borderId="1" xfId="7" applyNumberFormat="1" applyFont="1" applyBorder="1" applyAlignment="1">
      <alignment horizontal="center" vertical="center"/>
    </xf>
    <xf numFmtId="0" fontId="3" fillId="0" borderId="2" xfId="6" applyFont="1" applyBorder="1" applyAlignment="1">
      <alignment horizontal="center"/>
    </xf>
    <xf numFmtId="0" fontId="23" fillId="12" borderId="1" xfId="0" applyFont="1" applyFill="1" applyBorder="1" applyAlignment="1">
      <alignment horizontal="left" vertical="top" wrapText="1"/>
    </xf>
    <xf numFmtId="0" fontId="23" fillId="12" borderId="1" xfId="0" applyFont="1" applyFill="1" applyBorder="1" applyAlignment="1">
      <alignment horizontal="center" vertical="top" wrapText="1"/>
    </xf>
    <xf numFmtId="3" fontId="23" fillId="12" borderId="1" xfId="0" applyNumberFormat="1" applyFont="1" applyFill="1" applyBorder="1" applyAlignment="1">
      <alignment horizontal="right" vertical="top" wrapText="1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3" fontId="4" fillId="0" borderId="0" xfId="7" applyNumberFormat="1" applyFont="1" applyBorder="1" applyAlignment="1">
      <alignment horizontal="right" vertical="center"/>
    </xf>
    <xf numFmtId="3" fontId="5" fillId="0" borderId="0" xfId="0" applyNumberFormat="1" applyFont="1" applyAlignment="1">
      <alignment horizontal="center"/>
    </xf>
    <xf numFmtId="188" fontId="5" fillId="8" borderId="22" xfId="0" applyNumberFormat="1" applyFont="1" applyFill="1" applyBorder="1" applyAlignment="1">
      <alignment horizontal="right" vertical="center"/>
    </xf>
    <xf numFmtId="3" fontId="5" fillId="8" borderId="22" xfId="0" applyNumberFormat="1" applyFont="1" applyFill="1" applyBorder="1" applyAlignment="1">
      <alignment horizontal="right"/>
    </xf>
    <xf numFmtId="3" fontId="5" fillId="8" borderId="22" xfId="7" applyNumberFormat="1" applyFont="1" applyFill="1" applyBorder="1" applyAlignment="1">
      <alignment horizontal="right" vertical="center"/>
    </xf>
    <xf numFmtId="188" fontId="15" fillId="8" borderId="22" xfId="7" applyNumberFormat="1" applyFont="1" applyFill="1" applyBorder="1" applyAlignment="1">
      <alignment horizontal="right" vertical="center"/>
    </xf>
    <xf numFmtId="188" fontId="5" fillId="8" borderId="22" xfId="7" applyNumberFormat="1" applyFont="1" applyFill="1" applyBorder="1" applyAlignment="1">
      <alignment horizontal="right"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3" fontId="5" fillId="2" borderId="26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 wrapText="1"/>
    </xf>
    <xf numFmtId="0" fontId="7" fillId="7" borderId="11" xfId="0" applyFont="1" applyFill="1" applyBorder="1"/>
    <xf numFmtId="0" fontId="7" fillId="7" borderId="15" xfId="0" applyFont="1" applyFill="1" applyBorder="1"/>
    <xf numFmtId="0" fontId="7" fillId="7" borderId="0" xfId="0" applyFont="1" applyFill="1"/>
    <xf numFmtId="0" fontId="6" fillId="11" borderId="1" xfId="0" applyFont="1" applyFill="1" applyBorder="1" applyAlignment="1">
      <alignment horizontal="center"/>
    </xf>
    <xf numFmtId="3" fontId="5" fillId="0" borderId="26" xfId="0" applyNumberFormat="1" applyFont="1" applyBorder="1" applyAlignment="1">
      <alignment horizontal="right"/>
    </xf>
    <xf numFmtId="3" fontId="5" fillId="8" borderId="26" xfId="0" applyNumberFormat="1" applyFont="1" applyFill="1" applyBorder="1" applyAlignment="1">
      <alignment horizontal="right"/>
    </xf>
    <xf numFmtId="3" fontId="6" fillId="2" borderId="18" xfId="0" applyNumberFormat="1" applyFont="1" applyFill="1" applyBorder="1" applyAlignment="1">
      <alignment horizontal="center" vertical="center"/>
    </xf>
    <xf numFmtId="0" fontId="26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 vertical="center"/>
    </xf>
    <xf numFmtId="189" fontId="4" fillId="0" borderId="1" xfId="0" applyNumberFormat="1" applyFont="1" applyBorder="1"/>
    <xf numFmtId="49" fontId="7" fillId="0" borderId="3" xfId="0" applyNumberFormat="1" applyFont="1" applyBorder="1" applyAlignment="1">
      <alignment horizontal="center" vertical="center"/>
    </xf>
    <xf numFmtId="15" fontId="4" fillId="0" borderId="3" xfId="0" applyNumberFormat="1" applyFont="1" applyBorder="1" applyAlignment="1">
      <alignment horizontal="center"/>
    </xf>
    <xf numFmtId="188" fontId="4" fillId="0" borderId="1" xfId="7" applyNumberFormat="1" applyFont="1" applyFill="1" applyBorder="1" applyAlignment="1">
      <alignment horizontal="right" vertical="center"/>
    </xf>
    <xf numFmtId="0" fontId="4" fillId="0" borderId="1" xfId="7" applyNumberFormat="1" applyFont="1" applyFill="1" applyBorder="1" applyAlignment="1">
      <alignment horizontal="center" vertical="center"/>
    </xf>
    <xf numFmtId="3" fontId="4" fillId="0" borderId="1" xfId="7" applyNumberFormat="1" applyFont="1" applyFill="1" applyBorder="1" applyAlignment="1"/>
    <xf numFmtId="0" fontId="3" fillId="0" borderId="1" xfId="7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8" fillId="0" borderId="0" xfId="0" applyFont="1"/>
    <xf numFmtId="0" fontId="28" fillId="0" borderId="1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1" xfId="0" applyFont="1" applyBorder="1"/>
    <xf numFmtId="0" fontId="28" fillId="0" borderId="22" xfId="0" applyFont="1" applyBorder="1"/>
    <xf numFmtId="0" fontId="28" fillId="0" borderId="3" xfId="0" applyFont="1" applyBorder="1"/>
    <xf numFmtId="3" fontId="28" fillId="0" borderId="0" xfId="0" applyNumberFormat="1" applyFont="1" applyAlignment="1">
      <alignment horizontal="right"/>
    </xf>
    <xf numFmtId="3" fontId="28" fillId="0" borderId="0" xfId="7" applyNumberFormat="1" applyFont="1" applyBorder="1" applyAlignment="1">
      <alignment horizontal="right"/>
    </xf>
    <xf numFmtId="0" fontId="28" fillId="0" borderId="2" xfId="0" applyFont="1" applyBorder="1"/>
    <xf numFmtId="0" fontId="28" fillId="0" borderId="15" xfId="0" applyFont="1" applyBorder="1"/>
    <xf numFmtId="49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3" fontId="28" fillId="0" borderId="0" xfId="7" applyNumberFormat="1" applyFont="1" applyBorder="1" applyAlignment="1">
      <alignment horizontal="right" vertical="center"/>
    </xf>
    <xf numFmtId="3" fontId="28" fillId="0" borderId="0" xfId="0" applyNumberFormat="1" applyFont="1" applyAlignment="1">
      <alignment horizontal="right" vertical="center"/>
    </xf>
    <xf numFmtId="0" fontId="28" fillId="0" borderId="26" xfId="0" applyFont="1" applyBorder="1" applyAlignment="1">
      <alignment horizontal="center"/>
    </xf>
    <xf numFmtId="0" fontId="28" fillId="0" borderId="29" xfId="0" applyFont="1" applyBorder="1" applyAlignment="1">
      <alignment horizontal="center"/>
    </xf>
    <xf numFmtId="0" fontId="28" fillId="0" borderId="30" xfId="0" applyFont="1" applyBorder="1" applyAlignment="1">
      <alignment horizontal="center"/>
    </xf>
    <xf numFmtId="0" fontId="28" fillId="0" borderId="0" xfId="0" applyFont="1" applyAlignment="1">
      <alignment horizontal="center"/>
    </xf>
    <xf numFmtId="1" fontId="28" fillId="0" borderId="0" xfId="0" applyNumberFormat="1" applyFont="1" applyAlignment="1">
      <alignment horizontal="center"/>
    </xf>
    <xf numFmtId="0" fontId="28" fillId="0" borderId="0" xfId="8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7" fillId="0" borderId="0" xfId="6" applyFont="1" applyAlignment="1">
      <alignment horizontal="center" vertical="center"/>
    </xf>
    <xf numFmtId="43" fontId="27" fillId="0" borderId="0" xfId="7" applyFont="1" applyBorder="1" applyAlignment="1"/>
    <xf numFmtId="3" fontId="27" fillId="0" borderId="0" xfId="0" applyNumberFormat="1" applyFont="1" applyAlignment="1">
      <alignment horizontal="center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188" fontId="28" fillId="0" borderId="0" xfId="7" applyNumberFormat="1" applyFont="1" applyBorder="1" applyAlignment="1">
      <alignment horizontal="center" vertical="center"/>
    </xf>
    <xf numFmtId="3" fontId="27" fillId="0" borderId="0" xfId="0" applyNumberFormat="1" applyFont="1" applyAlignment="1">
      <alignment horizontal="center" vertical="center"/>
    </xf>
    <xf numFmtId="49" fontId="27" fillId="0" borderId="0" xfId="0" applyNumberFormat="1" applyFont="1" applyAlignment="1">
      <alignment horizontal="center" vertical="center"/>
    </xf>
    <xf numFmtId="188" fontId="27" fillId="0" borderId="0" xfId="7" applyNumberFormat="1" applyFont="1" applyBorder="1" applyAlignment="1">
      <alignment horizontal="center" vertical="center"/>
    </xf>
    <xf numFmtId="0" fontId="3" fillId="0" borderId="1" xfId="0" applyFont="1" applyBorder="1"/>
    <xf numFmtId="3" fontId="3" fillId="0" borderId="1" xfId="7" applyNumberFormat="1" applyFont="1" applyBorder="1" applyAlignment="1">
      <alignment horizontal="right"/>
    </xf>
    <xf numFmtId="3" fontId="3" fillId="0" borderId="3" xfId="0" applyNumberFormat="1" applyFont="1" applyBorder="1" applyAlignment="1">
      <alignment horizontal="right" vertical="center"/>
    </xf>
    <xf numFmtId="1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right" vertical="center"/>
    </xf>
    <xf numFmtId="14" fontId="3" fillId="0" borderId="1" xfId="0" applyNumberFormat="1" applyFont="1" applyBorder="1" applyAlignment="1">
      <alignment horizontal="center"/>
    </xf>
    <xf numFmtId="0" fontId="3" fillId="0" borderId="22" xfId="0" applyFont="1" applyBorder="1"/>
    <xf numFmtId="1" fontId="3" fillId="0" borderId="22" xfId="0" applyNumberFormat="1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0" borderId="22" xfId="0" applyFont="1" applyBorder="1" applyAlignment="1">
      <alignment horizontal="left" vertical="center"/>
    </xf>
    <xf numFmtId="0" fontId="14" fillId="0" borderId="22" xfId="0" applyFont="1" applyBorder="1" applyAlignment="1">
      <alignment horizontal="center" vertical="center"/>
    </xf>
    <xf numFmtId="188" fontId="14" fillId="0" borderId="22" xfId="7" applyNumberFormat="1" applyFont="1" applyBorder="1" applyAlignment="1">
      <alignment horizontal="right" vertical="center"/>
    </xf>
    <xf numFmtId="188" fontId="14" fillId="8" borderId="22" xfId="7" applyNumberFormat="1" applyFont="1" applyFill="1" applyBorder="1" applyAlignment="1">
      <alignment horizontal="right" vertical="center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28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3" fontId="3" fillId="0" borderId="1" xfId="7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49" fontId="14" fillId="0" borderId="22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1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188" fontId="3" fillId="0" borderId="3" xfId="7" applyNumberFormat="1" applyFont="1" applyBorder="1" applyAlignment="1">
      <alignment horizontal="right" vertical="center"/>
    </xf>
    <xf numFmtId="188" fontId="3" fillId="0" borderId="1" xfId="7" applyNumberFormat="1" applyFont="1" applyBorder="1" applyAlignment="1">
      <alignment horizontal="right" vertical="center"/>
    </xf>
    <xf numFmtId="188" fontId="14" fillId="0" borderId="22" xfId="0" applyNumberFormat="1" applyFont="1" applyBorder="1" applyAlignment="1">
      <alignment horizontal="right" vertical="center"/>
    </xf>
    <xf numFmtId="188" fontId="14" fillId="8" borderId="22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3" fontId="14" fillId="0" borderId="22" xfId="0" applyNumberFormat="1" applyFont="1" applyBorder="1" applyAlignment="1">
      <alignment horizontal="right" vertical="center"/>
    </xf>
    <xf numFmtId="3" fontId="14" fillId="8" borderId="22" xfId="0" applyNumberFormat="1" applyFont="1" applyFill="1" applyBorder="1" applyAlignment="1">
      <alignment horizontal="right" vertical="center"/>
    </xf>
    <xf numFmtId="0" fontId="3" fillId="0" borderId="28" xfId="0" applyFont="1" applyBorder="1"/>
    <xf numFmtId="1" fontId="3" fillId="0" borderId="3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3" fontId="3" fillId="0" borderId="3" xfId="0" applyNumberFormat="1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6" xfId="0" applyFont="1" applyBorder="1"/>
    <xf numFmtId="15" fontId="3" fillId="0" borderId="3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1" xfId="0" applyFont="1" applyBorder="1" applyAlignment="1">
      <alignment horizontal="right"/>
    </xf>
    <xf numFmtId="0" fontId="14" fillId="0" borderId="22" xfId="0" applyFont="1" applyBorder="1"/>
    <xf numFmtId="0" fontId="14" fillId="0" borderId="23" xfId="0" applyFont="1" applyBorder="1" applyAlignment="1">
      <alignment horizontal="center"/>
    </xf>
    <xf numFmtId="3" fontId="14" fillId="0" borderId="22" xfId="0" applyNumberFormat="1" applyFont="1" applyBorder="1" applyAlignment="1">
      <alignment horizontal="right"/>
    </xf>
    <xf numFmtId="3" fontId="14" fillId="8" borderId="22" xfId="0" applyNumberFormat="1" applyFont="1" applyFill="1" applyBorder="1" applyAlignment="1">
      <alignment horizontal="right"/>
    </xf>
    <xf numFmtId="0" fontId="3" fillId="0" borderId="2" xfId="0" applyFont="1" applyBorder="1"/>
    <xf numFmtId="1" fontId="3" fillId="0" borderId="2" xfId="0" applyNumberFormat="1" applyFont="1" applyBorder="1" applyAlignment="1">
      <alignment horizontal="center"/>
    </xf>
    <xf numFmtId="0" fontId="3" fillId="12" borderId="1" xfId="0" applyFont="1" applyFill="1" applyBorder="1" applyAlignment="1">
      <alignment horizontal="left" vertical="top" wrapText="1"/>
    </xf>
    <xf numFmtId="0" fontId="3" fillId="12" borderId="1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left" vertical="center"/>
    </xf>
    <xf numFmtId="3" fontId="3" fillId="12" borderId="1" xfId="0" applyNumberFormat="1" applyFont="1" applyFill="1" applyBorder="1" applyAlignment="1">
      <alignment horizontal="right" vertical="top" wrapText="1"/>
    </xf>
    <xf numFmtId="0" fontId="14" fillId="10" borderId="2" xfId="0" applyFont="1" applyFill="1" applyBorder="1" applyAlignment="1">
      <alignment horizontal="center" vertical="center"/>
    </xf>
    <xf numFmtId="0" fontId="14" fillId="10" borderId="2" xfId="0" applyFont="1" applyFill="1" applyBorder="1" applyAlignment="1">
      <alignment horizontal="center"/>
    </xf>
    <xf numFmtId="0" fontId="14" fillId="10" borderId="15" xfId="0" applyFont="1" applyFill="1" applyBorder="1" applyAlignment="1">
      <alignment horizontal="center" vertical="center"/>
    </xf>
    <xf numFmtId="0" fontId="14" fillId="10" borderId="11" xfId="0" applyFont="1" applyFill="1" applyBorder="1" applyAlignment="1">
      <alignment horizontal="center"/>
    </xf>
    <xf numFmtId="0" fontId="14" fillId="8" borderId="2" xfId="0" applyFont="1" applyFill="1" applyBorder="1" applyAlignment="1">
      <alignment horizontal="center"/>
    </xf>
    <xf numFmtId="0" fontId="14" fillId="10" borderId="3" xfId="0" applyFont="1" applyFill="1" applyBorder="1" applyAlignment="1">
      <alignment horizontal="center" vertical="center"/>
    </xf>
    <xf numFmtId="0" fontId="14" fillId="10" borderId="6" xfId="0" applyFont="1" applyFill="1" applyBorder="1" applyAlignment="1">
      <alignment horizontal="center"/>
    </xf>
    <xf numFmtId="0" fontId="14" fillId="10" borderId="3" xfId="0" applyFont="1" applyFill="1" applyBorder="1" applyAlignment="1">
      <alignment horizontal="center"/>
    </xf>
    <xf numFmtId="0" fontId="14" fillId="8" borderId="3" xfId="0" applyFont="1" applyFill="1" applyBorder="1" applyAlignment="1">
      <alignment horizontal="center"/>
    </xf>
    <xf numFmtId="17" fontId="3" fillId="0" borderId="3" xfId="0" applyNumberFormat="1" applyFont="1" applyBorder="1" applyAlignment="1">
      <alignment horizontal="center"/>
    </xf>
    <xf numFmtId="17" fontId="3" fillId="0" borderId="1" xfId="0" applyNumberFormat="1" applyFont="1" applyBorder="1" applyAlignment="1">
      <alignment horizontal="center"/>
    </xf>
    <xf numFmtId="0" fontId="29" fillId="0" borderId="1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0" xfId="0" applyFont="1"/>
    <xf numFmtId="3" fontId="3" fillId="0" borderId="3" xfId="7" applyNumberFormat="1" applyFont="1" applyBorder="1" applyAlignment="1"/>
    <xf numFmtId="3" fontId="3" fillId="0" borderId="3" xfId="7" applyNumberFormat="1" applyFont="1" applyBorder="1" applyAlignment="1">
      <alignment horizontal="right" vertical="center"/>
    </xf>
    <xf numFmtId="3" fontId="3" fillId="0" borderId="1" xfId="7" applyNumberFormat="1" applyFont="1" applyBorder="1" applyAlignment="1"/>
    <xf numFmtId="0" fontId="3" fillId="0" borderId="23" xfId="0" applyFont="1" applyBorder="1" applyAlignment="1">
      <alignment horizontal="left" vertical="center"/>
    </xf>
    <xf numFmtId="0" fontId="3" fillId="0" borderId="22" xfId="0" applyFont="1" applyBorder="1" applyAlignment="1">
      <alignment horizontal="center" vertical="center"/>
    </xf>
    <xf numFmtId="49" fontId="3" fillId="0" borderId="22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left" vertical="center"/>
    </xf>
    <xf numFmtId="3" fontId="14" fillId="0" borderId="22" xfId="7" applyNumberFormat="1" applyFont="1" applyBorder="1" applyAlignment="1">
      <alignment horizontal="right" vertical="center"/>
    </xf>
    <xf numFmtId="3" fontId="14" fillId="8" borderId="22" xfId="7" applyNumberFormat="1" applyFont="1" applyFill="1" applyBorder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0" fontId="3" fillId="0" borderId="15" xfId="0" applyFont="1" applyBorder="1" applyAlignment="1">
      <alignment horizontal="left"/>
    </xf>
    <xf numFmtId="0" fontId="3" fillId="0" borderId="15" xfId="0" applyFont="1" applyBorder="1" applyAlignment="1">
      <alignment horizontal="center"/>
    </xf>
    <xf numFmtId="3" fontId="3" fillId="0" borderId="15" xfId="7" applyNumberFormat="1" applyFont="1" applyBorder="1" applyAlignment="1">
      <alignment horizontal="right"/>
    </xf>
    <xf numFmtId="3" fontId="3" fillId="0" borderId="15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left"/>
    </xf>
    <xf numFmtId="0" fontId="3" fillId="0" borderId="1" xfId="0" applyFont="1" applyBorder="1" applyAlignment="1">
      <alignment vertical="center"/>
    </xf>
    <xf numFmtId="188" fontId="3" fillId="0" borderId="1" xfId="7" applyNumberFormat="1" applyFont="1" applyFill="1" applyBorder="1" applyAlignment="1">
      <alignment horizontal="right" vertical="center"/>
    </xf>
    <xf numFmtId="193" fontId="14" fillId="8" borderId="22" xfId="7" applyNumberFormat="1" applyFont="1" applyFill="1" applyBorder="1" applyAlignment="1">
      <alignment horizontal="right" vertical="center"/>
    </xf>
    <xf numFmtId="193" fontId="14" fillId="0" borderId="22" xfId="7" applyNumberFormat="1" applyFont="1" applyBorder="1" applyAlignment="1">
      <alignment horizontal="right" vertical="center"/>
    </xf>
    <xf numFmtId="1" fontId="3" fillId="0" borderId="15" xfId="0" applyNumberFormat="1" applyFont="1" applyBorder="1" applyAlignment="1">
      <alignment horizontal="center"/>
    </xf>
    <xf numFmtId="0" fontId="3" fillId="0" borderId="2" xfId="7" applyNumberFormat="1" applyFont="1" applyBorder="1" applyAlignment="1">
      <alignment horizontal="center" vertical="center"/>
    </xf>
    <xf numFmtId="3" fontId="3" fillId="0" borderId="2" xfId="7" applyNumberFormat="1" applyFont="1" applyBorder="1" applyAlignment="1"/>
    <xf numFmtId="3" fontId="3" fillId="0" borderId="2" xfId="0" applyNumberFormat="1" applyFont="1" applyBorder="1"/>
    <xf numFmtId="3" fontId="3" fillId="0" borderId="2" xfId="0" applyNumberFormat="1" applyFont="1" applyBorder="1" applyAlignment="1">
      <alignment horizontal="right" vertical="center"/>
    </xf>
    <xf numFmtId="3" fontId="3" fillId="0" borderId="1" xfId="0" applyNumberFormat="1" applyFont="1" applyBorder="1"/>
    <xf numFmtId="3" fontId="3" fillId="0" borderId="1" xfId="7" applyNumberFormat="1" applyFont="1" applyFill="1" applyBorder="1" applyAlignment="1"/>
    <xf numFmtId="0" fontId="14" fillId="8" borderId="22" xfId="7" applyNumberFormat="1" applyFont="1" applyFill="1" applyBorder="1" applyAlignment="1">
      <alignment horizontal="right" vertical="center"/>
    </xf>
    <xf numFmtId="0" fontId="14" fillId="0" borderId="22" xfId="7" applyNumberFormat="1" applyFont="1" applyBorder="1" applyAlignment="1">
      <alignment horizontal="right" vertical="center"/>
    </xf>
    <xf numFmtId="0" fontId="28" fillId="0" borderId="33" xfId="0" applyFont="1" applyBorder="1"/>
    <xf numFmtId="0" fontId="4" fillId="0" borderId="26" xfId="0" applyFont="1" applyBorder="1"/>
    <xf numFmtId="0" fontId="14" fillId="0" borderId="27" xfId="0" applyFont="1" applyBorder="1" applyAlignment="1">
      <alignment horizontal="center"/>
    </xf>
    <xf numFmtId="0" fontId="14" fillId="0" borderId="26" xfId="0" applyFont="1" applyBorder="1"/>
    <xf numFmtId="0" fontId="14" fillId="0" borderId="26" xfId="0" applyFont="1" applyBorder="1" applyAlignment="1">
      <alignment horizontal="center"/>
    </xf>
    <xf numFmtId="3" fontId="14" fillId="0" borderId="26" xfId="0" applyNumberFormat="1" applyFont="1" applyBorder="1" applyAlignment="1">
      <alignment horizontal="right"/>
    </xf>
    <xf numFmtId="3" fontId="14" fillId="8" borderId="26" xfId="0" applyNumberFormat="1" applyFont="1" applyFill="1" applyBorder="1" applyAlignment="1">
      <alignment horizontal="right"/>
    </xf>
    <xf numFmtId="0" fontId="31" fillId="0" borderId="0" xfId="0" applyFont="1"/>
    <xf numFmtId="0" fontId="31" fillId="0" borderId="0" xfId="0" applyFont="1" applyAlignment="1">
      <alignment horizontal="center" vertical="center"/>
    </xf>
    <xf numFmtId="0" fontId="31" fillId="0" borderId="1" xfId="0" applyFont="1" applyBorder="1"/>
    <xf numFmtId="0" fontId="31" fillId="0" borderId="22" xfId="0" applyFont="1" applyBorder="1"/>
    <xf numFmtId="0" fontId="31" fillId="0" borderId="3" xfId="0" applyFont="1" applyBorder="1"/>
    <xf numFmtId="3" fontId="31" fillId="0" borderId="0" xfId="0" applyNumberFormat="1" applyFont="1" applyAlignment="1">
      <alignment horizontal="right"/>
    </xf>
    <xf numFmtId="3" fontId="31" fillId="0" borderId="0" xfId="7" applyNumberFormat="1" applyFont="1" applyBorder="1" applyAlignment="1">
      <alignment horizontal="right"/>
    </xf>
    <xf numFmtId="49" fontId="31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left" vertical="center"/>
    </xf>
    <xf numFmtId="3" fontId="31" fillId="0" borderId="0" xfId="7" applyNumberFormat="1" applyFont="1" applyBorder="1" applyAlignment="1">
      <alignment horizontal="right" vertical="center"/>
    </xf>
    <xf numFmtId="3" fontId="31" fillId="0" borderId="0" xfId="0" applyNumberFormat="1" applyFont="1" applyAlignment="1">
      <alignment horizontal="right" vertical="center"/>
    </xf>
    <xf numFmtId="0" fontId="31" fillId="0" borderId="26" xfId="0" applyFont="1" applyBorder="1" applyAlignment="1">
      <alignment horizontal="center"/>
    </xf>
    <xf numFmtId="0" fontId="31" fillId="0" borderId="29" xfId="0" applyFont="1" applyBorder="1" applyAlignment="1">
      <alignment horizontal="center"/>
    </xf>
    <xf numFmtId="0" fontId="31" fillId="0" borderId="30" xfId="0" applyFont="1" applyBorder="1" applyAlignment="1">
      <alignment horizontal="center"/>
    </xf>
    <xf numFmtId="0" fontId="31" fillId="0" borderId="0" xfId="0" applyFont="1" applyAlignment="1">
      <alignment horizontal="center"/>
    </xf>
    <xf numFmtId="1" fontId="31" fillId="0" borderId="0" xfId="0" applyNumberFormat="1" applyFont="1" applyAlignment="1">
      <alignment horizontal="center"/>
    </xf>
    <xf numFmtId="0" fontId="31" fillId="0" borderId="0" xfId="8" applyFont="1" applyAlignment="1">
      <alignment horizontal="center" vertical="center"/>
    </xf>
    <xf numFmtId="1" fontId="30" fillId="0" borderId="0" xfId="0" applyNumberFormat="1" applyFont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30" fillId="0" borderId="0" xfId="6" applyFont="1" applyAlignment="1">
      <alignment horizontal="center" vertical="center"/>
    </xf>
    <xf numFmtId="43" fontId="30" fillId="0" borderId="0" xfId="7" applyFont="1" applyBorder="1" applyAlignment="1"/>
    <xf numFmtId="3" fontId="30" fillId="0" borderId="0" xfId="0" applyNumberFormat="1" applyFont="1" applyAlignment="1">
      <alignment horizontal="center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188" fontId="31" fillId="0" borderId="0" xfId="7" applyNumberFormat="1" applyFont="1" applyBorder="1" applyAlignment="1">
      <alignment horizontal="center" vertical="center"/>
    </xf>
    <xf numFmtId="3" fontId="30" fillId="0" borderId="0" xfId="0" applyNumberFormat="1" applyFont="1" applyAlignment="1">
      <alignment horizontal="center" vertical="center"/>
    </xf>
    <xf numFmtId="49" fontId="30" fillId="0" borderId="0" xfId="0" applyNumberFormat="1" applyFont="1" applyAlignment="1">
      <alignment horizontal="center" vertical="center"/>
    </xf>
    <xf numFmtId="188" fontId="30" fillId="0" borderId="0" xfId="7" applyNumberFormat="1" applyFont="1" applyBorder="1" applyAlignment="1">
      <alignment horizontal="center" vertical="center"/>
    </xf>
    <xf numFmtId="0" fontId="3" fillId="0" borderId="15" xfId="0" applyFont="1" applyBorder="1"/>
    <xf numFmtId="0" fontId="14" fillId="0" borderId="22" xfId="0" applyFont="1" applyBorder="1" applyAlignment="1">
      <alignment horizontal="right"/>
    </xf>
    <xf numFmtId="0" fontId="3" fillId="0" borderId="33" xfId="0" applyFont="1" applyBorder="1"/>
    <xf numFmtId="16" fontId="3" fillId="0" borderId="1" xfId="6" applyNumberFormat="1" applyFont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/>
    </xf>
    <xf numFmtId="0" fontId="8" fillId="15" borderId="1" xfId="0" applyFont="1" applyFill="1" applyBorder="1" applyAlignment="1">
      <alignment horizontal="center" vertical="center" wrapText="1"/>
    </xf>
    <xf numFmtId="189" fontId="7" fillId="0" borderId="4" xfId="0" applyNumberFormat="1" applyFont="1" applyBorder="1" applyAlignment="1">
      <alignment vertical="center"/>
    </xf>
    <xf numFmtId="189" fontId="7" fillId="0" borderId="10" xfId="0" applyNumberFormat="1" applyFont="1" applyBorder="1" applyAlignment="1">
      <alignment vertical="center"/>
    </xf>
    <xf numFmtId="189" fontId="7" fillId="0" borderId="8" xfId="0" applyNumberFormat="1" applyFont="1" applyBorder="1" applyAlignment="1">
      <alignment vertical="center"/>
    </xf>
    <xf numFmtId="189" fontId="32" fillId="0" borderId="7" xfId="0" applyNumberFormat="1" applyFont="1" applyBorder="1" applyAlignment="1">
      <alignment horizontal="center" vertical="center"/>
    </xf>
    <xf numFmtId="0" fontId="6" fillId="9" borderId="4" xfId="0" applyFont="1" applyFill="1" applyBorder="1" applyAlignment="1">
      <alignment horizontal="center"/>
    </xf>
    <xf numFmtId="0" fontId="7" fillId="16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7" fillId="16" borderId="2" xfId="0" applyFont="1" applyFill="1" applyBorder="1" applyAlignment="1">
      <alignment horizontal="center"/>
    </xf>
    <xf numFmtId="3" fontId="3" fillId="0" borderId="1" xfId="7" applyNumberFormat="1" applyFont="1" applyFill="1" applyBorder="1" applyAlignment="1">
      <alignment horizontal="right"/>
    </xf>
    <xf numFmtId="3" fontId="3" fillId="0" borderId="1" xfId="7" applyNumberFormat="1" applyFont="1" applyFill="1" applyBorder="1" applyAlignment="1">
      <alignment horizontal="right" vertical="center"/>
    </xf>
    <xf numFmtId="0" fontId="3" fillId="0" borderId="34" xfId="0" applyFont="1" applyBorder="1"/>
    <xf numFmtId="73" fontId="7" fillId="0" borderId="2" xfId="0" applyNumberFormat="1" applyFont="1" applyBorder="1" applyAlignment="1">
      <alignment horizontal="center"/>
    </xf>
    <xf numFmtId="3" fontId="6" fillId="5" borderId="2" xfId="0" applyNumberFormat="1" applyFont="1" applyFill="1" applyBorder="1" applyAlignment="1">
      <alignment horizontal="center"/>
    </xf>
    <xf numFmtId="3" fontId="6" fillId="5" borderId="5" xfId="0" applyNumberFormat="1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189" fontId="7" fillId="2" borderId="3" xfId="0" applyNumberFormat="1" applyFont="1" applyFill="1" applyBorder="1" applyAlignment="1">
      <alignment horizontal="center" vertical="center"/>
    </xf>
    <xf numFmtId="189" fontId="7" fillId="7" borderId="3" xfId="0" applyNumberFormat="1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 wrapText="1"/>
    </xf>
    <xf numFmtId="0" fontId="7" fillId="4" borderId="35" xfId="0" applyFont="1" applyFill="1" applyBorder="1"/>
    <xf numFmtId="0" fontId="7" fillId="11" borderId="3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8" fillId="17" borderId="1" xfId="0" applyFont="1" applyFill="1" applyBorder="1" applyAlignment="1">
      <alignment horizontal="center" vertical="center" wrapText="1"/>
    </xf>
    <xf numFmtId="0" fontId="8" fillId="17" borderId="32" xfId="0" applyFont="1" applyFill="1" applyBorder="1" applyAlignment="1">
      <alignment horizontal="center"/>
    </xf>
    <xf numFmtId="0" fontId="8" fillId="13" borderId="1" xfId="0" applyFont="1" applyFill="1" applyBorder="1" applyAlignment="1">
      <alignment horizontal="center"/>
    </xf>
    <xf numFmtId="0" fontId="8" fillId="15" borderId="1" xfId="0" applyFont="1" applyFill="1" applyBorder="1" applyAlignment="1">
      <alignment horizontal="center"/>
    </xf>
    <xf numFmtId="0" fontId="8" fillId="14" borderId="2" xfId="0" applyFont="1" applyFill="1" applyBorder="1" applyAlignment="1">
      <alignment horizontal="center" vertical="center" wrapText="1"/>
    </xf>
    <xf numFmtId="0" fontId="7" fillId="14" borderId="3" xfId="0" applyFont="1" applyFill="1" applyBorder="1"/>
    <xf numFmtId="0" fontId="4" fillId="2" borderId="3" xfId="0" applyFont="1" applyFill="1" applyBorder="1"/>
    <xf numFmtId="0" fontId="4" fillId="2" borderId="15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190" fontId="7" fillId="2" borderId="3" xfId="0" applyNumberFormat="1" applyFont="1" applyFill="1" applyBorder="1" applyAlignment="1">
      <alignment horizontal="center"/>
    </xf>
    <xf numFmtId="16" fontId="33" fillId="2" borderId="2" xfId="0" applyNumberFormat="1" applyFont="1" applyFill="1" applyBorder="1" applyAlignment="1">
      <alignment horizontal="center"/>
    </xf>
    <xf numFmtId="0" fontId="33" fillId="2" borderId="2" xfId="0" applyFont="1" applyFill="1" applyBorder="1" applyAlignment="1">
      <alignment horizontal="center"/>
    </xf>
    <xf numFmtId="1" fontId="3" fillId="6" borderId="3" xfId="0" applyNumberFormat="1" applyFont="1" applyFill="1" applyBorder="1" applyAlignment="1">
      <alignment horizontal="center" vertical="center"/>
    </xf>
    <xf numFmtId="0" fontId="3" fillId="6" borderId="28" xfId="0" applyFont="1" applyFill="1" applyBorder="1"/>
    <xf numFmtId="1" fontId="3" fillId="6" borderId="3" xfId="0" applyNumberFormat="1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/>
    <xf numFmtId="3" fontId="3" fillId="6" borderId="3" xfId="0" applyNumberFormat="1" applyFont="1" applyFill="1" applyBorder="1" applyAlignment="1">
      <alignment horizontal="right"/>
    </xf>
    <xf numFmtId="0" fontId="3" fillId="6" borderId="3" xfId="0" applyFont="1" applyFill="1" applyBorder="1" applyAlignment="1">
      <alignment horizontal="right"/>
    </xf>
    <xf numFmtId="3" fontId="3" fillId="6" borderId="3" xfId="0" applyNumberFormat="1" applyFont="1" applyFill="1" applyBorder="1" applyAlignment="1">
      <alignment horizontal="right" vertical="center"/>
    </xf>
    <xf numFmtId="0" fontId="3" fillId="6" borderId="6" xfId="0" applyFont="1" applyFill="1" applyBorder="1"/>
    <xf numFmtId="15" fontId="3" fillId="6" borderId="3" xfId="0" applyNumberFormat="1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center"/>
    </xf>
    <xf numFmtId="0" fontId="3" fillId="6" borderId="4" xfId="0" applyFont="1" applyFill="1" applyBorder="1"/>
    <xf numFmtId="3" fontId="3" fillId="6" borderId="1" xfId="0" applyNumberFormat="1" applyFont="1" applyFill="1" applyBorder="1" applyAlignment="1">
      <alignment horizontal="right"/>
    </xf>
    <xf numFmtId="0" fontId="3" fillId="6" borderId="1" xfId="0" applyFont="1" applyFill="1" applyBorder="1" applyAlignment="1">
      <alignment horizontal="right"/>
    </xf>
    <xf numFmtId="1" fontId="3" fillId="6" borderId="15" xfId="0" applyNumberFormat="1" applyFont="1" applyFill="1" applyBorder="1" applyAlignment="1">
      <alignment horizontal="center"/>
    </xf>
    <xf numFmtId="0" fontId="3" fillId="6" borderId="11" xfId="0" applyFont="1" applyFill="1" applyBorder="1" applyAlignment="1">
      <alignment horizontal="left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left" vertical="center"/>
    </xf>
    <xf numFmtId="3" fontId="3" fillId="6" borderId="2" xfId="7" applyNumberFormat="1" applyFont="1" applyFill="1" applyBorder="1" applyAlignment="1">
      <alignment horizontal="right" vertical="center"/>
    </xf>
    <xf numFmtId="3" fontId="3" fillId="6" borderId="1" xfId="0" applyNumberFormat="1" applyFont="1" applyFill="1" applyBorder="1" applyAlignment="1">
      <alignment horizontal="right" vertical="center"/>
    </xf>
    <xf numFmtId="0" fontId="3" fillId="6" borderId="15" xfId="0" applyFont="1" applyFill="1" applyBorder="1"/>
    <xf numFmtId="0" fontId="3" fillId="6" borderId="4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6" borderId="1" xfId="6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left"/>
    </xf>
    <xf numFmtId="3" fontId="3" fillId="6" borderId="1" xfId="7" applyNumberFormat="1" applyFont="1" applyFill="1" applyBorder="1" applyAlignment="1">
      <alignment horizontal="right"/>
    </xf>
    <xf numFmtId="3" fontId="3" fillId="6" borderId="1" xfId="7" applyNumberFormat="1" applyFont="1" applyFill="1" applyBorder="1" applyAlignment="1">
      <alignment horizontal="right" vertical="center"/>
    </xf>
    <xf numFmtId="3" fontId="7" fillId="10" borderId="3" xfId="0" applyNumberFormat="1" applyFont="1" applyFill="1" applyBorder="1" applyAlignment="1">
      <alignment horizontal="center" vertical="center"/>
    </xf>
    <xf numFmtId="15" fontId="7" fillId="3" borderId="2" xfId="0" applyNumberFormat="1" applyFont="1" applyFill="1" applyBorder="1" applyAlignment="1">
      <alignment horizontal="center"/>
    </xf>
    <xf numFmtId="190" fontId="7" fillId="3" borderId="3" xfId="0" applyNumberFormat="1" applyFont="1" applyFill="1" applyBorder="1" applyAlignment="1">
      <alignment horizontal="center"/>
    </xf>
    <xf numFmtId="0" fontId="4" fillId="3" borderId="3" xfId="0" applyFont="1" applyFill="1" applyBorder="1"/>
    <xf numFmtId="0" fontId="4" fillId="3" borderId="15" xfId="0" applyFont="1" applyFill="1" applyBorder="1" applyAlignment="1">
      <alignment horizontal="center" vertical="center"/>
    </xf>
    <xf numFmtId="16" fontId="33" fillId="0" borderId="2" xfId="0" applyNumberFormat="1" applyFont="1" applyBorder="1" applyAlignment="1">
      <alignment horizontal="center"/>
    </xf>
    <xf numFmtId="0" fontId="3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3" fontId="3" fillId="0" borderId="2" xfId="7" applyNumberFormat="1" applyFont="1" applyFill="1" applyBorder="1" applyAlignment="1">
      <alignment horizontal="right" vertical="center"/>
    </xf>
    <xf numFmtId="3" fontId="7" fillId="2" borderId="2" xfId="0" applyNumberFormat="1" applyFont="1" applyFill="1" applyBorder="1" applyAlignment="1">
      <alignment horizontal="center"/>
    </xf>
    <xf numFmtId="3" fontId="7" fillId="2" borderId="3" xfId="0" applyNumberFormat="1" applyFont="1" applyFill="1" applyBorder="1" applyAlignment="1">
      <alignment horizontal="center" vertical="center"/>
    </xf>
    <xf numFmtId="3" fontId="6" fillId="16" borderId="18" xfId="0" applyNumberFormat="1" applyFont="1" applyFill="1" applyBorder="1" applyAlignment="1">
      <alignment horizontal="center" vertical="center"/>
    </xf>
    <xf numFmtId="0" fontId="6" fillId="16" borderId="4" xfId="0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 vertical="center"/>
    </xf>
    <xf numFmtId="3" fontId="7" fillId="0" borderId="0" xfId="0" applyNumberFormat="1" applyFont="1"/>
    <xf numFmtId="3" fontId="14" fillId="10" borderId="2" xfId="0" applyNumberFormat="1" applyFont="1" applyFill="1" applyBorder="1" applyAlignment="1">
      <alignment horizontal="center"/>
    </xf>
    <xf numFmtId="3" fontId="14" fillId="10" borderId="3" xfId="0" applyNumberFormat="1" applyFont="1" applyFill="1" applyBorder="1" applyAlignment="1">
      <alignment horizontal="center"/>
    </xf>
    <xf numFmtId="3" fontId="3" fillId="0" borderId="3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 vertical="center"/>
    </xf>
    <xf numFmtId="3" fontId="14" fillId="0" borderId="22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/>
    </xf>
    <xf numFmtId="3" fontId="14" fillId="0" borderId="22" xfId="0" applyNumberFormat="1" applyFont="1" applyBorder="1" applyAlignment="1">
      <alignment horizontal="center"/>
    </xf>
    <xf numFmtId="3" fontId="3" fillId="0" borderId="2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15" xfId="0" applyNumberFormat="1" applyFont="1" applyBorder="1" applyAlignment="1">
      <alignment horizontal="center"/>
    </xf>
    <xf numFmtId="3" fontId="3" fillId="0" borderId="2" xfId="7" applyNumberFormat="1" applyFont="1" applyBorder="1" applyAlignment="1">
      <alignment horizontal="center" vertical="center"/>
    </xf>
    <xf numFmtId="3" fontId="3" fillId="0" borderId="1" xfId="7" applyNumberFormat="1" applyFont="1" applyBorder="1" applyAlignment="1">
      <alignment horizontal="center" vertical="center"/>
    </xf>
    <xf numFmtId="3" fontId="3" fillId="0" borderId="1" xfId="7" applyNumberFormat="1" applyFont="1" applyFill="1" applyBorder="1" applyAlignment="1">
      <alignment horizontal="center" vertical="center"/>
    </xf>
    <xf numFmtId="3" fontId="3" fillId="12" borderId="1" xfId="0" applyNumberFormat="1" applyFont="1" applyFill="1" applyBorder="1" applyAlignment="1">
      <alignment horizontal="center" vertical="top" wrapText="1"/>
    </xf>
    <xf numFmtId="3" fontId="14" fillId="0" borderId="26" xfId="0" applyNumberFormat="1" applyFont="1" applyBorder="1" applyAlignment="1">
      <alignment horizontal="center"/>
    </xf>
    <xf numFmtId="3" fontId="31" fillId="0" borderId="0" xfId="0" applyNumberFormat="1" applyFont="1" applyAlignment="1">
      <alignment horizontal="center"/>
    </xf>
    <xf numFmtId="3" fontId="31" fillId="0" borderId="0" xfId="0" applyNumberFormat="1" applyFont="1" applyAlignment="1">
      <alignment horizontal="center" vertical="center"/>
    </xf>
    <xf numFmtId="189" fontId="7" fillId="16" borderId="3" xfId="0" applyNumberFormat="1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24" fillId="14" borderId="16" xfId="0" applyFont="1" applyFill="1" applyBorder="1" applyAlignment="1">
      <alignment horizontal="center" vertical="center" wrapText="1"/>
    </xf>
    <xf numFmtId="0" fontId="24" fillId="14" borderId="21" xfId="0" applyFont="1" applyFill="1" applyBorder="1" applyAlignment="1">
      <alignment horizontal="center" vertical="center" wrapText="1"/>
    </xf>
    <xf numFmtId="0" fontId="6" fillId="6" borderId="19" xfId="0" applyFont="1" applyFill="1" applyBorder="1" applyAlignment="1">
      <alignment horizontal="center" vertical="center" wrapText="1"/>
    </xf>
    <xf numFmtId="0" fontId="6" fillId="6" borderId="31" xfId="0" applyFont="1" applyFill="1" applyBorder="1" applyAlignment="1">
      <alignment horizontal="center" vertical="center" wrapText="1"/>
    </xf>
    <xf numFmtId="0" fontId="6" fillId="6" borderId="20" xfId="0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/>
    </xf>
    <xf numFmtId="0" fontId="6" fillId="9" borderId="8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10" borderId="2" xfId="0" applyFont="1" applyFill="1" applyBorder="1" applyAlignment="1">
      <alignment horizontal="center" vertical="center"/>
    </xf>
    <xf numFmtId="0" fontId="5" fillId="10" borderId="15" xfId="0" applyFont="1" applyFill="1" applyBorder="1" applyAlignment="1">
      <alignment horizontal="center" vertical="center"/>
    </xf>
    <xf numFmtId="0" fontId="5" fillId="10" borderId="3" xfId="0" applyFont="1" applyFill="1" applyBorder="1" applyAlignment="1">
      <alignment horizontal="center" vertical="center"/>
    </xf>
    <xf numFmtId="0" fontId="5" fillId="10" borderId="5" xfId="0" applyFont="1" applyFill="1" applyBorder="1" applyAlignment="1">
      <alignment horizontal="center" vertical="center"/>
    </xf>
    <xf numFmtId="0" fontId="5" fillId="10" borderId="14" xfId="0" applyFont="1" applyFill="1" applyBorder="1" applyAlignment="1">
      <alignment horizontal="center" vertical="center"/>
    </xf>
    <xf numFmtId="0" fontId="5" fillId="10" borderId="9" xfId="0" applyFont="1" applyFill="1" applyBorder="1" applyAlignment="1">
      <alignment horizontal="center" vertical="center"/>
    </xf>
    <xf numFmtId="0" fontId="5" fillId="10" borderId="11" xfId="0" applyFont="1" applyFill="1" applyBorder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0" fontId="5" fillId="10" borderId="12" xfId="0" applyFont="1" applyFill="1" applyBorder="1" applyAlignment="1">
      <alignment horizontal="center" vertical="center"/>
    </xf>
    <xf numFmtId="0" fontId="5" fillId="10" borderId="6" xfId="0" applyFont="1" applyFill="1" applyBorder="1" applyAlignment="1">
      <alignment horizontal="center" vertical="center"/>
    </xf>
    <xf numFmtId="0" fontId="5" fillId="10" borderId="7" xfId="0" applyFont="1" applyFill="1" applyBorder="1" applyAlignment="1">
      <alignment horizontal="center" vertical="center"/>
    </xf>
    <xf numFmtId="0" fontId="5" fillId="10" borderId="13" xfId="0" applyFont="1" applyFill="1" applyBorder="1" applyAlignment="1">
      <alignment horizontal="center" vertical="center"/>
    </xf>
    <xf numFmtId="0" fontId="5" fillId="10" borderId="5" xfId="0" applyFont="1" applyFill="1" applyBorder="1" applyAlignment="1">
      <alignment horizontal="center"/>
    </xf>
    <xf numFmtId="0" fontId="5" fillId="10" borderId="14" xfId="0" applyFont="1" applyFill="1" applyBorder="1" applyAlignment="1">
      <alignment horizontal="center"/>
    </xf>
    <xf numFmtId="0" fontId="5" fillId="10" borderId="9" xfId="0" applyFont="1" applyFill="1" applyBorder="1" applyAlignment="1">
      <alignment horizontal="center"/>
    </xf>
    <xf numFmtId="0" fontId="4" fillId="0" borderId="4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9" xfId="0" applyFont="1" applyFill="1" applyBorder="1" applyAlignment="1">
      <alignment horizontal="center" vertical="center"/>
    </xf>
    <xf numFmtId="0" fontId="7" fillId="10" borderId="6" xfId="0" applyFont="1" applyFill="1" applyBorder="1" applyAlignment="1">
      <alignment horizontal="center" vertical="center"/>
    </xf>
    <xf numFmtId="0" fontId="7" fillId="10" borderId="13" xfId="0" applyFont="1" applyFill="1" applyBorder="1" applyAlignment="1">
      <alignment horizontal="center" vertical="center"/>
    </xf>
    <xf numFmtId="0" fontId="7" fillId="10" borderId="14" xfId="0" applyFont="1" applyFill="1" applyBorder="1" applyAlignment="1">
      <alignment horizontal="center" vertical="center"/>
    </xf>
    <xf numFmtId="0" fontId="7" fillId="10" borderId="7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190" fontId="7" fillId="0" borderId="2" xfId="0" applyNumberFormat="1" applyFont="1" applyBorder="1" applyAlignment="1">
      <alignment horizontal="center" vertical="center"/>
    </xf>
    <xf numFmtId="190" fontId="7" fillId="0" borderId="15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190" fontId="7" fillId="0" borderId="3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5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15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191" fontId="12" fillId="0" borderId="2" xfId="0" applyNumberFormat="1" applyFont="1" applyBorder="1" applyAlignment="1">
      <alignment horizontal="center" vertical="center"/>
    </xf>
    <xf numFmtId="191" fontId="12" fillId="0" borderId="3" xfId="0" applyNumberFormat="1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3" fontId="5" fillId="11" borderId="2" xfId="0" applyNumberFormat="1" applyFont="1" applyFill="1" applyBorder="1" applyAlignment="1">
      <alignment horizontal="center" vertical="center"/>
    </xf>
    <xf numFmtId="3" fontId="5" fillId="11" borderId="15" xfId="0" applyNumberFormat="1" applyFont="1" applyFill="1" applyBorder="1" applyAlignment="1">
      <alignment horizontal="center" vertical="center"/>
    </xf>
    <xf numFmtId="3" fontId="5" fillId="11" borderId="3" xfId="0" applyNumberFormat="1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16" fillId="0" borderId="2" xfId="0" applyFont="1" applyBorder="1" applyAlignment="1">
      <alignment horizontal="center" vertical="top"/>
    </xf>
    <xf numFmtId="0" fontId="16" fillId="0" borderId="3" xfId="0" applyFont="1" applyBorder="1" applyAlignment="1">
      <alignment horizontal="center" vertical="top"/>
    </xf>
    <xf numFmtId="0" fontId="20" fillId="0" borderId="2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192" fontId="7" fillId="0" borderId="2" xfId="0" applyNumberFormat="1" applyFont="1" applyBorder="1" applyAlignment="1">
      <alignment horizontal="center" vertical="top"/>
    </xf>
    <xf numFmtId="192" fontId="7" fillId="0" borderId="3" xfId="0" applyNumberFormat="1" applyFont="1" applyBorder="1" applyAlignment="1">
      <alignment horizontal="center" vertical="top"/>
    </xf>
    <xf numFmtId="0" fontId="7" fillId="0" borderId="15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0" fontId="6" fillId="10" borderId="3" xfId="0" applyFont="1" applyFill="1" applyBorder="1" applyAlignment="1">
      <alignment horizontal="center" vertical="center"/>
    </xf>
    <xf numFmtId="0" fontId="6" fillId="10" borderId="5" xfId="0" applyFont="1" applyFill="1" applyBorder="1" applyAlignment="1">
      <alignment horizontal="center" vertical="center"/>
    </xf>
    <xf numFmtId="0" fontId="6" fillId="10" borderId="9" xfId="0" applyFont="1" applyFill="1" applyBorder="1" applyAlignment="1">
      <alignment horizontal="center" vertical="center"/>
    </xf>
    <xf numFmtId="0" fontId="6" fillId="10" borderId="6" xfId="0" applyFont="1" applyFill="1" applyBorder="1" applyAlignment="1">
      <alignment horizontal="center" vertical="center"/>
    </xf>
    <xf numFmtId="0" fontId="6" fillId="10" borderId="13" xfId="0" applyFont="1" applyFill="1" applyBorder="1" applyAlignment="1">
      <alignment horizontal="center" vertical="center"/>
    </xf>
    <xf numFmtId="0" fontId="6" fillId="10" borderId="14" xfId="0" applyFont="1" applyFill="1" applyBorder="1" applyAlignment="1">
      <alignment horizontal="center" vertical="center"/>
    </xf>
    <xf numFmtId="0" fontId="6" fillId="10" borderId="7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191" fontId="7" fillId="0" borderId="2" xfId="0" applyNumberFormat="1" applyFont="1" applyBorder="1" applyAlignment="1">
      <alignment horizontal="center" vertical="center"/>
    </xf>
    <xf numFmtId="191" fontId="7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7" xfId="0" applyFont="1" applyBorder="1" applyAlignment="1">
      <alignment horizontal="center"/>
    </xf>
    <xf numFmtId="192" fontId="20" fillId="0" borderId="2" xfId="0" applyNumberFormat="1" applyFont="1" applyBorder="1" applyAlignment="1">
      <alignment horizontal="center" vertical="top"/>
    </xf>
    <xf numFmtId="192" fontId="20" fillId="0" borderId="3" xfId="0" applyNumberFormat="1" applyFont="1" applyBorder="1" applyAlignment="1">
      <alignment horizontal="center" vertical="top"/>
    </xf>
    <xf numFmtId="3" fontId="7" fillId="0" borderId="2" xfId="0" applyNumberFormat="1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0" fontId="20" fillId="0" borderId="5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5" xfId="0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13" xfId="0" applyFont="1" applyBorder="1" applyAlignment="1">
      <alignment horizontal="left" vertical="center"/>
    </xf>
    <xf numFmtId="0" fontId="25" fillId="0" borderId="2" xfId="0" applyFont="1" applyBorder="1" applyAlignment="1">
      <alignment horizontal="center"/>
    </xf>
    <xf numFmtId="0" fontId="25" fillId="0" borderId="3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10" borderId="2" xfId="0" applyFont="1" applyFill="1" applyBorder="1" applyAlignment="1">
      <alignment horizontal="center" vertical="center"/>
    </xf>
    <xf numFmtId="0" fontId="14" fillId="10" borderId="15" xfId="0" applyFont="1" applyFill="1" applyBorder="1" applyAlignment="1">
      <alignment horizontal="center" vertical="center"/>
    </xf>
    <xf numFmtId="0" fontId="14" fillId="10" borderId="3" xfId="0" applyFont="1" applyFill="1" applyBorder="1" applyAlignment="1">
      <alignment horizontal="center" vertical="center"/>
    </xf>
    <xf numFmtId="0" fontId="14" fillId="10" borderId="5" xfId="0" applyFont="1" applyFill="1" applyBorder="1" applyAlignment="1">
      <alignment horizontal="center" vertical="center"/>
    </xf>
    <xf numFmtId="0" fontId="14" fillId="10" borderId="11" xfId="0" applyFont="1" applyFill="1" applyBorder="1" applyAlignment="1">
      <alignment horizontal="center" vertical="center"/>
    </xf>
    <xf numFmtId="0" fontId="14" fillId="10" borderId="6" xfId="0" applyFont="1" applyFill="1" applyBorder="1" applyAlignment="1">
      <alignment horizontal="center" vertical="center"/>
    </xf>
    <xf numFmtId="0" fontId="14" fillId="10" borderId="5" xfId="0" applyFont="1" applyFill="1" applyBorder="1" applyAlignment="1">
      <alignment horizontal="center"/>
    </xf>
    <xf numFmtId="0" fontId="14" fillId="10" borderId="14" xfId="0" applyFont="1" applyFill="1" applyBorder="1" applyAlignment="1">
      <alignment horizontal="center"/>
    </xf>
    <xf numFmtId="0" fontId="14" fillId="10" borderId="9" xfId="0" applyFont="1" applyFill="1" applyBorder="1" applyAlignment="1">
      <alignment horizontal="center"/>
    </xf>
    <xf numFmtId="3" fontId="14" fillId="11" borderId="2" xfId="0" applyNumberFormat="1" applyFont="1" applyFill="1" applyBorder="1" applyAlignment="1">
      <alignment horizontal="center" vertical="center"/>
    </xf>
    <xf numFmtId="3" fontId="14" fillId="11" borderId="15" xfId="0" applyNumberFormat="1" applyFont="1" applyFill="1" applyBorder="1" applyAlignment="1">
      <alignment horizontal="center" vertical="center"/>
    </xf>
    <xf numFmtId="3" fontId="14" fillId="11" borderId="3" xfId="0" applyNumberFormat="1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left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left" vertical="center"/>
    </xf>
    <xf numFmtId="0" fontId="7" fillId="3" borderId="12" xfId="0" applyFont="1" applyFill="1" applyBorder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3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32" fillId="0" borderId="2" xfId="0" applyFont="1" applyBorder="1" applyAlignment="1">
      <alignment horizontal="left" vertical="center"/>
    </xf>
    <xf numFmtId="0" fontId="32" fillId="0" borderId="3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</cellXfs>
  <cellStyles count="9">
    <cellStyle name="Comma 2" xfId="2" xr:uid="{00000000-0005-0000-0000-000000000000}"/>
    <cellStyle name="Normal 2 2 2" xfId="6" xr:uid="{6638F556-D6CD-454B-88EF-7A10046B0D6F}"/>
    <cellStyle name="จุลภาค" xfId="7" builtinId="3"/>
    <cellStyle name="จุลภาค 2" xfId="5" xr:uid="{00000000-0005-0000-0000-000002000000}"/>
    <cellStyle name="จุลภาค 3 2" xfId="3" xr:uid="{00000000-0005-0000-0000-000003000000}"/>
    <cellStyle name="จุลภาค 4" xfId="1" xr:uid="{00000000-0005-0000-0000-000004000000}"/>
    <cellStyle name="ปกติ" xfId="0" builtinId="0"/>
    <cellStyle name="ปกติ 2" xfId="4" xr:uid="{00000000-0005-0000-0000-000006000000}"/>
    <cellStyle name="ปกติ_Sheet1" xfId="8" xr:uid="{8ECC10A5-4CCB-4D4A-9981-4631B4E163FD}"/>
  </cellStyles>
  <dxfs count="0"/>
  <tableStyles count="0" defaultTableStyle="TableStyleMedium2" defaultPivotStyle="PivotStyleLight16"/>
  <colors>
    <mruColors>
      <color rgb="FFCCFF99"/>
      <color rgb="FF6699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365494</xdr:colOff>
      <xdr:row>11</xdr:row>
      <xdr:rowOff>166134</xdr:rowOff>
    </xdr:from>
    <xdr:to>
      <xdr:col>11</xdr:col>
      <xdr:colOff>354419</xdr:colOff>
      <xdr:row>15</xdr:row>
      <xdr:rowOff>155058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5FE70B03-63E9-69B7-E106-83FE43537A99}"/>
            </a:ext>
          </a:extLst>
        </xdr:cNvPr>
        <xdr:cNvSpPr txBox="1"/>
      </xdr:nvSpPr>
      <xdr:spPr>
        <a:xfrm>
          <a:off x="3001482" y="2968256"/>
          <a:ext cx="7553547" cy="11407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800">
              <a:solidFill>
                <a:srgbClr val="FF0000"/>
              </a:solidFill>
            </a:rPr>
            <a:t>ยังไม่มีการดำเนินการจัดตั้งกลุ่มฯ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200025</xdr:colOff>
      <xdr:row>11</xdr:row>
      <xdr:rowOff>85725</xdr:rowOff>
    </xdr:from>
    <xdr:to>
      <xdr:col>11</xdr:col>
      <xdr:colOff>188950</xdr:colOff>
      <xdr:row>14</xdr:row>
      <xdr:rowOff>303249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6CD5A1F1-80AD-4434-A9BB-641ABF6E908D}"/>
            </a:ext>
          </a:extLst>
        </xdr:cNvPr>
        <xdr:cNvSpPr txBox="1"/>
      </xdr:nvSpPr>
      <xdr:spPr>
        <a:xfrm>
          <a:off x="2838450" y="3067050"/>
          <a:ext cx="7551775" cy="10938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th-TH" sz="2800">
              <a:solidFill>
                <a:srgbClr val="FF0000"/>
              </a:solidFill>
              <a:latin typeface="+mn-lt"/>
              <a:ea typeface="+mn-lt"/>
              <a:cs typeface="+mn-lt"/>
            </a:rPr>
            <a:t>ยังไม่มีการดำเนินการจัดตั้งกลุ่มฯ</a:t>
          </a:r>
          <a:r>
            <a:rPr lang="th-TH" sz="2800" b="0" i="0" u="none" strike="noStrike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rPr>
            <a:t> เพิ่มเติม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361950</xdr:colOff>
      <xdr:row>11</xdr:row>
      <xdr:rowOff>114300</xdr:rowOff>
    </xdr:from>
    <xdr:to>
      <xdr:col>11</xdr:col>
      <xdr:colOff>350875</xdr:colOff>
      <xdr:row>15</xdr:row>
      <xdr:rowOff>27024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AFE87052-D88C-4E85-8AF3-21ECB8418550}"/>
            </a:ext>
          </a:extLst>
        </xdr:cNvPr>
        <xdr:cNvSpPr txBox="1"/>
      </xdr:nvSpPr>
      <xdr:spPr>
        <a:xfrm>
          <a:off x="3000375" y="3095625"/>
          <a:ext cx="7551775" cy="10938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th-TH" sz="2800">
              <a:solidFill>
                <a:srgbClr val="FF0000"/>
              </a:solidFill>
              <a:latin typeface="+mn-lt"/>
              <a:ea typeface="+mn-lt"/>
              <a:cs typeface="+mn-lt"/>
            </a:rPr>
            <a:t>ยังไม่มีการดำเนินการจัดตั้งกลุ่มฯ</a:t>
          </a:r>
          <a:r>
            <a:rPr lang="th-TH" sz="2800" b="0" i="0" u="none" strike="noStrike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rPr>
            <a:t> เพิ่มเติม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E1BB2-2D8F-6843-B767-2A80C1EF52C0}">
  <sheetPr>
    <tabColor theme="9"/>
  </sheetPr>
  <dimension ref="A1:T26"/>
  <sheetViews>
    <sheetView tabSelected="1" zoomScale="78" zoomScaleNormal="78" zoomScaleSheetLayoutView="100" workbookViewId="0">
      <selection activeCell="I21" sqref="I21"/>
    </sheetView>
  </sheetViews>
  <sheetFormatPr defaultColWidth="9" defaultRowHeight="19.8" x14ac:dyDescent="0.6"/>
  <cols>
    <col min="1" max="1" width="4.09765625" style="6" customWidth="1"/>
    <col min="2" max="2" width="8.09765625" style="6" customWidth="1"/>
    <col min="3" max="4" width="7.8984375" style="6" customWidth="1"/>
    <col min="5" max="5" width="10.5" style="6" customWidth="1"/>
    <col min="6" max="6" width="10" style="6" customWidth="1"/>
    <col min="7" max="7" width="7.69921875" style="6" customWidth="1"/>
    <col min="8" max="10" width="7.8984375" style="6" customWidth="1"/>
    <col min="11" max="11" width="9.09765625" style="6" customWidth="1"/>
    <col min="12" max="12" width="12.09765625" style="6" customWidth="1"/>
    <col min="13" max="13" width="8.8984375" style="6" customWidth="1"/>
    <col min="14" max="16" width="8.69921875" style="6" customWidth="1"/>
    <col min="17" max="17" width="8.3984375" style="6" customWidth="1"/>
    <col min="18" max="18" width="9" style="6" customWidth="1"/>
    <col min="19" max="19" width="7.19921875" style="6" customWidth="1"/>
    <col min="20" max="16384" width="9" style="6"/>
  </cols>
  <sheetData>
    <row r="1" spans="1:20" x14ac:dyDescent="0.6">
      <c r="A1" s="531" t="s">
        <v>21</v>
      </c>
      <c r="B1" s="531"/>
      <c r="C1" s="531"/>
      <c r="D1" s="531"/>
      <c r="E1" s="531"/>
      <c r="F1" s="531"/>
      <c r="G1" s="531"/>
      <c r="H1" s="531"/>
      <c r="I1" s="531"/>
      <c r="J1" s="531"/>
      <c r="K1" s="531"/>
      <c r="L1" s="531"/>
      <c r="M1" s="531"/>
      <c r="N1" s="531"/>
      <c r="O1" s="531"/>
      <c r="P1" s="531"/>
      <c r="Q1" s="531"/>
      <c r="R1" s="9"/>
    </row>
    <row r="2" spans="1:20" x14ac:dyDescent="0.6">
      <c r="A2" s="531" t="s">
        <v>26</v>
      </c>
      <c r="B2" s="531"/>
      <c r="C2" s="531"/>
      <c r="D2" s="531"/>
      <c r="E2" s="531"/>
      <c r="F2" s="531"/>
      <c r="G2" s="531"/>
      <c r="H2" s="531"/>
      <c r="I2" s="531"/>
      <c r="J2" s="531"/>
      <c r="K2" s="531"/>
      <c r="L2" s="531"/>
      <c r="M2" s="531"/>
      <c r="N2" s="531"/>
      <c r="O2" s="531"/>
      <c r="P2" s="531"/>
      <c r="Q2" s="531"/>
      <c r="R2" s="9"/>
    </row>
    <row r="3" spans="1:20" ht="131.25" customHeight="1" x14ac:dyDescent="0.6">
      <c r="A3" s="224" t="s">
        <v>0</v>
      </c>
      <c r="B3" s="225" t="s">
        <v>4</v>
      </c>
      <c r="C3" s="226" t="s">
        <v>29</v>
      </c>
      <c r="D3" s="91" t="s">
        <v>22</v>
      </c>
      <c r="E3" s="92" t="s">
        <v>28</v>
      </c>
      <c r="F3" s="88" t="s">
        <v>244</v>
      </c>
      <c r="G3" s="215" t="s">
        <v>600</v>
      </c>
      <c r="H3" s="215" t="s">
        <v>602</v>
      </c>
      <c r="I3" s="438" t="s">
        <v>601</v>
      </c>
      <c r="J3" s="446" t="s">
        <v>961</v>
      </c>
      <c r="K3" s="22" t="s">
        <v>31</v>
      </c>
      <c r="L3" s="21" t="s">
        <v>30</v>
      </c>
      <c r="M3" s="526" t="s">
        <v>23</v>
      </c>
      <c r="N3" s="527"/>
      <c r="O3" s="527"/>
      <c r="P3" s="527"/>
      <c r="Q3" s="527"/>
      <c r="R3" s="528"/>
      <c r="S3" s="524" t="s">
        <v>960</v>
      </c>
    </row>
    <row r="4" spans="1:20" x14ac:dyDescent="0.6">
      <c r="A4" s="227"/>
      <c r="B4" s="228"/>
      <c r="C4" s="229"/>
      <c r="D4" s="93"/>
      <c r="E4" s="94"/>
      <c r="F4" s="89"/>
      <c r="G4" s="90"/>
      <c r="H4" s="90"/>
      <c r="I4" s="439"/>
      <c r="J4" s="447"/>
      <c r="K4" s="24"/>
      <c r="L4" s="23"/>
      <c r="M4" s="443" t="s">
        <v>5</v>
      </c>
      <c r="N4" s="442" t="s">
        <v>599</v>
      </c>
      <c r="O4" s="444" t="s">
        <v>6</v>
      </c>
      <c r="P4" s="216" t="s">
        <v>599</v>
      </c>
      <c r="Q4" s="445" t="s">
        <v>871</v>
      </c>
      <c r="R4" s="420" t="s">
        <v>599</v>
      </c>
      <c r="S4" s="525"/>
    </row>
    <row r="5" spans="1:20" x14ac:dyDescent="0.6">
      <c r="A5" s="11">
        <v>1</v>
      </c>
      <c r="B5" s="10" t="s">
        <v>17</v>
      </c>
      <c r="C5" s="11">
        <v>33</v>
      </c>
      <c r="D5" s="85">
        <v>0</v>
      </c>
      <c r="E5" s="86">
        <v>0</v>
      </c>
      <c r="F5" s="86">
        <v>0</v>
      </c>
      <c r="G5" s="85">
        <v>0</v>
      </c>
      <c r="H5" s="85">
        <v>0</v>
      </c>
      <c r="I5" s="85">
        <v>0</v>
      </c>
      <c r="J5" s="440">
        <f>SUM(G5,H5,I5)</f>
        <v>0</v>
      </c>
      <c r="K5" s="11">
        <v>60</v>
      </c>
      <c r="L5" s="8">
        <v>5362</v>
      </c>
      <c r="M5" s="217">
        <v>844</v>
      </c>
      <c r="N5" s="7">
        <v>881</v>
      </c>
      <c r="O5" s="218">
        <v>844</v>
      </c>
      <c r="P5" s="498">
        <v>1627</v>
      </c>
      <c r="Q5" s="218">
        <v>844</v>
      </c>
      <c r="R5" s="486">
        <v>802</v>
      </c>
      <c r="S5" s="436">
        <f>SUM(N5,P5,R5)</f>
        <v>3310</v>
      </c>
      <c r="T5" s="502">
        <f t="shared" ref="T5:T19" si="0">SUM(M5,O5,Q5)</f>
        <v>2532</v>
      </c>
    </row>
    <row r="6" spans="1:20" x14ac:dyDescent="0.6">
      <c r="A6" s="11">
        <v>2</v>
      </c>
      <c r="B6" s="10" t="s">
        <v>10</v>
      </c>
      <c r="C6" s="11">
        <v>27</v>
      </c>
      <c r="D6" s="27">
        <v>3</v>
      </c>
      <c r="E6" s="86">
        <v>0</v>
      </c>
      <c r="F6" s="86">
        <v>0</v>
      </c>
      <c r="G6" s="86">
        <v>0</v>
      </c>
      <c r="H6" s="86">
        <v>0</v>
      </c>
      <c r="I6" s="86">
        <v>0</v>
      </c>
      <c r="J6" s="440">
        <f t="shared" ref="J6:J18" si="1">SUM(G6,H6,I6)</f>
        <v>0</v>
      </c>
      <c r="K6" s="11">
        <v>30</v>
      </c>
      <c r="L6" s="8">
        <v>2737</v>
      </c>
      <c r="M6" s="218">
        <v>159</v>
      </c>
      <c r="N6" s="7">
        <v>186</v>
      </c>
      <c r="O6" s="218">
        <v>159</v>
      </c>
      <c r="P6" s="220">
        <v>161</v>
      </c>
      <c r="Q6" s="218">
        <v>159</v>
      </c>
      <c r="R6" s="501">
        <v>144</v>
      </c>
      <c r="S6" s="436">
        <f t="shared" ref="S6:S19" si="2">SUM(N6,P6,R6)</f>
        <v>491</v>
      </c>
      <c r="T6" s="502">
        <f t="shared" si="0"/>
        <v>477</v>
      </c>
    </row>
    <row r="7" spans="1:20" x14ac:dyDescent="0.6">
      <c r="A7" s="11">
        <v>3</v>
      </c>
      <c r="B7" s="19" t="s">
        <v>7</v>
      </c>
      <c r="C7" s="20">
        <v>26</v>
      </c>
      <c r="D7" s="27">
        <v>2</v>
      </c>
      <c r="E7" s="27">
        <v>1</v>
      </c>
      <c r="F7" s="426">
        <v>1</v>
      </c>
      <c r="G7" s="25">
        <v>1</v>
      </c>
      <c r="H7" s="87">
        <v>0</v>
      </c>
      <c r="I7" s="87">
        <v>0</v>
      </c>
      <c r="J7" s="441">
        <f t="shared" si="1"/>
        <v>1</v>
      </c>
      <c r="K7" s="20">
        <v>41</v>
      </c>
      <c r="L7" s="8">
        <v>6435</v>
      </c>
      <c r="M7" s="218">
        <v>397</v>
      </c>
      <c r="N7" s="7">
        <v>402</v>
      </c>
      <c r="O7" s="218">
        <v>397</v>
      </c>
      <c r="P7" s="220">
        <v>411</v>
      </c>
      <c r="Q7" s="218">
        <v>397</v>
      </c>
      <c r="R7" s="220">
        <v>444</v>
      </c>
      <c r="S7" s="436">
        <f t="shared" si="2"/>
        <v>1257</v>
      </c>
      <c r="T7" s="502">
        <f t="shared" si="0"/>
        <v>1191</v>
      </c>
    </row>
    <row r="8" spans="1:20" x14ac:dyDescent="0.6">
      <c r="A8" s="11">
        <v>4</v>
      </c>
      <c r="B8" s="10" t="s">
        <v>12</v>
      </c>
      <c r="C8" s="11">
        <v>30</v>
      </c>
      <c r="D8" s="27">
        <v>10</v>
      </c>
      <c r="E8" s="27">
        <v>7</v>
      </c>
      <c r="F8" s="426">
        <v>4</v>
      </c>
      <c r="G8" s="25">
        <v>1</v>
      </c>
      <c r="H8" s="25">
        <v>2</v>
      </c>
      <c r="I8" s="25">
        <v>1</v>
      </c>
      <c r="J8" s="441">
        <f t="shared" si="1"/>
        <v>4</v>
      </c>
      <c r="K8" s="11">
        <v>24</v>
      </c>
      <c r="L8" s="8">
        <v>1453</v>
      </c>
      <c r="M8" s="218">
        <v>296</v>
      </c>
      <c r="N8" s="7">
        <v>299</v>
      </c>
      <c r="O8" s="218">
        <v>296</v>
      </c>
      <c r="P8" s="220">
        <v>300</v>
      </c>
      <c r="Q8" s="218">
        <v>296</v>
      </c>
      <c r="R8" s="220">
        <v>297</v>
      </c>
      <c r="S8" s="436">
        <f t="shared" si="2"/>
        <v>896</v>
      </c>
      <c r="T8" s="502">
        <f t="shared" si="0"/>
        <v>888</v>
      </c>
    </row>
    <row r="9" spans="1:20" x14ac:dyDescent="0.6">
      <c r="A9" s="11">
        <v>5</v>
      </c>
      <c r="B9" s="10" t="s">
        <v>8</v>
      </c>
      <c r="C9" s="11">
        <v>56</v>
      </c>
      <c r="D9" s="27">
        <v>18</v>
      </c>
      <c r="E9" s="27">
        <v>16</v>
      </c>
      <c r="F9" s="426">
        <v>9</v>
      </c>
      <c r="G9" s="25">
        <v>3</v>
      </c>
      <c r="H9" s="427">
        <v>0</v>
      </c>
      <c r="I9" s="25">
        <v>6</v>
      </c>
      <c r="J9" s="441">
        <f t="shared" si="1"/>
        <v>9</v>
      </c>
      <c r="K9" s="11">
        <v>45</v>
      </c>
      <c r="L9" s="8">
        <v>3651</v>
      </c>
      <c r="M9" s="218">
        <v>331</v>
      </c>
      <c r="N9" s="7">
        <v>378</v>
      </c>
      <c r="O9" s="218">
        <v>331</v>
      </c>
      <c r="P9" s="418">
        <v>196</v>
      </c>
      <c r="Q9" s="218">
        <v>331</v>
      </c>
      <c r="R9" s="220">
        <v>689</v>
      </c>
      <c r="S9" s="436">
        <f t="shared" si="2"/>
        <v>1263</v>
      </c>
      <c r="T9" s="502">
        <f t="shared" si="0"/>
        <v>993</v>
      </c>
    </row>
    <row r="10" spans="1:20" x14ac:dyDescent="0.6">
      <c r="A10" s="11">
        <v>6</v>
      </c>
      <c r="B10" s="10" t="s">
        <v>11</v>
      </c>
      <c r="C10" s="11">
        <v>27</v>
      </c>
      <c r="D10" s="27">
        <v>6</v>
      </c>
      <c r="E10" s="86">
        <v>0</v>
      </c>
      <c r="F10" s="86">
        <v>0</v>
      </c>
      <c r="G10" s="86">
        <v>0</v>
      </c>
      <c r="H10" s="86">
        <v>0</v>
      </c>
      <c r="I10" s="86">
        <v>0</v>
      </c>
      <c r="J10" s="440">
        <f t="shared" si="1"/>
        <v>0</v>
      </c>
      <c r="K10" s="11">
        <v>21</v>
      </c>
      <c r="L10" s="8">
        <v>855</v>
      </c>
      <c r="M10" s="218">
        <v>85</v>
      </c>
      <c r="N10" s="7">
        <v>87</v>
      </c>
      <c r="O10" s="218">
        <v>85</v>
      </c>
      <c r="P10" s="220">
        <v>89</v>
      </c>
      <c r="Q10" s="218">
        <v>85</v>
      </c>
      <c r="R10" s="418">
        <v>0</v>
      </c>
      <c r="S10" s="437">
        <f t="shared" si="2"/>
        <v>176</v>
      </c>
      <c r="T10" s="502">
        <f t="shared" si="0"/>
        <v>255</v>
      </c>
    </row>
    <row r="11" spans="1:20" x14ac:dyDescent="0.6">
      <c r="A11" s="11">
        <v>7</v>
      </c>
      <c r="B11" s="10" t="s">
        <v>15</v>
      </c>
      <c r="C11" s="11">
        <v>33</v>
      </c>
      <c r="D11" s="27">
        <v>7</v>
      </c>
      <c r="E11" s="27">
        <v>6</v>
      </c>
      <c r="F11" s="426">
        <v>3</v>
      </c>
      <c r="G11" s="25">
        <v>1</v>
      </c>
      <c r="H11" s="25">
        <v>1</v>
      </c>
      <c r="I11" s="25">
        <v>1</v>
      </c>
      <c r="J11" s="441">
        <f t="shared" si="1"/>
        <v>3</v>
      </c>
      <c r="K11" s="11">
        <v>30</v>
      </c>
      <c r="L11" s="8">
        <v>1785</v>
      </c>
      <c r="M11" s="218">
        <v>148</v>
      </c>
      <c r="N11" s="7">
        <v>228</v>
      </c>
      <c r="O11" s="218">
        <v>148</v>
      </c>
      <c r="P11" s="418">
        <v>30</v>
      </c>
      <c r="Q11" s="218">
        <v>148</v>
      </c>
      <c r="R11" s="220">
        <v>195</v>
      </c>
      <c r="S11" s="436">
        <f t="shared" si="2"/>
        <v>453</v>
      </c>
      <c r="T11" s="502">
        <f t="shared" si="0"/>
        <v>444</v>
      </c>
    </row>
    <row r="12" spans="1:20" x14ac:dyDescent="0.6">
      <c r="A12" s="11">
        <v>8</v>
      </c>
      <c r="B12" s="10" t="s">
        <v>9</v>
      </c>
      <c r="C12" s="11">
        <v>28</v>
      </c>
      <c r="D12" s="27">
        <v>4</v>
      </c>
      <c r="E12" s="27">
        <v>1</v>
      </c>
      <c r="F12" s="426">
        <v>1</v>
      </c>
      <c r="G12" s="25">
        <v>1</v>
      </c>
      <c r="H12" s="87">
        <v>0</v>
      </c>
      <c r="I12" s="87">
        <v>0</v>
      </c>
      <c r="J12" s="441">
        <f t="shared" si="1"/>
        <v>1</v>
      </c>
      <c r="K12" s="11">
        <v>32</v>
      </c>
      <c r="L12" s="8">
        <v>1472</v>
      </c>
      <c r="M12" s="218">
        <v>191</v>
      </c>
      <c r="N12" s="7">
        <v>191</v>
      </c>
      <c r="O12" s="218">
        <v>191</v>
      </c>
      <c r="P12" s="418">
        <v>168</v>
      </c>
      <c r="Q12" s="218">
        <v>191</v>
      </c>
      <c r="R12" s="418">
        <v>0</v>
      </c>
      <c r="S12" s="437">
        <f t="shared" si="2"/>
        <v>359</v>
      </c>
      <c r="T12" s="502">
        <f t="shared" si="0"/>
        <v>573</v>
      </c>
    </row>
    <row r="13" spans="1:20" x14ac:dyDescent="0.6">
      <c r="A13" s="11">
        <v>9</v>
      </c>
      <c r="B13" s="10" t="s">
        <v>18</v>
      </c>
      <c r="C13" s="11">
        <v>44</v>
      </c>
      <c r="D13" s="27">
        <v>8</v>
      </c>
      <c r="E13" s="27">
        <v>6</v>
      </c>
      <c r="F13" s="426">
        <v>3</v>
      </c>
      <c r="G13" s="70">
        <v>2</v>
      </c>
      <c r="H13" s="25">
        <v>1</v>
      </c>
      <c r="I13" s="87">
        <v>0</v>
      </c>
      <c r="J13" s="441">
        <f t="shared" si="1"/>
        <v>3</v>
      </c>
      <c r="K13" s="11">
        <v>64</v>
      </c>
      <c r="L13" s="8">
        <v>9900</v>
      </c>
      <c r="M13" s="218">
        <v>621</v>
      </c>
      <c r="N13" s="7">
        <v>686</v>
      </c>
      <c r="O13" s="218">
        <v>621</v>
      </c>
      <c r="P13" s="220">
        <v>638</v>
      </c>
      <c r="Q13" s="218">
        <v>621</v>
      </c>
      <c r="R13" s="220">
        <v>626</v>
      </c>
      <c r="S13" s="436">
        <f t="shared" si="2"/>
        <v>1950</v>
      </c>
      <c r="T13" s="502">
        <f t="shared" si="0"/>
        <v>1863</v>
      </c>
    </row>
    <row r="14" spans="1:20" x14ac:dyDescent="0.6">
      <c r="A14" s="11">
        <v>10</v>
      </c>
      <c r="B14" s="10" t="s">
        <v>14</v>
      </c>
      <c r="C14" s="11">
        <v>30</v>
      </c>
      <c r="D14" s="27">
        <v>4</v>
      </c>
      <c r="E14" s="27">
        <v>4</v>
      </c>
      <c r="F14" s="426">
        <v>2</v>
      </c>
      <c r="G14" s="25">
        <v>1</v>
      </c>
      <c r="H14" s="87">
        <v>0</v>
      </c>
      <c r="I14" s="25">
        <v>1</v>
      </c>
      <c r="J14" s="441">
        <f t="shared" si="1"/>
        <v>2</v>
      </c>
      <c r="K14" s="11">
        <v>33</v>
      </c>
      <c r="L14" s="8">
        <v>2919</v>
      </c>
      <c r="M14" s="218">
        <v>203</v>
      </c>
      <c r="N14" s="7">
        <v>418</v>
      </c>
      <c r="O14" s="218">
        <v>203</v>
      </c>
      <c r="P14" s="220">
        <v>371</v>
      </c>
      <c r="Q14" s="218">
        <v>203</v>
      </c>
      <c r="R14" s="86">
        <v>0</v>
      </c>
      <c r="S14" s="436">
        <f t="shared" si="2"/>
        <v>789</v>
      </c>
      <c r="T14" s="502">
        <f t="shared" si="0"/>
        <v>609</v>
      </c>
    </row>
    <row r="15" spans="1:20" x14ac:dyDescent="0.6">
      <c r="A15" s="11">
        <v>11</v>
      </c>
      <c r="B15" s="10" t="s">
        <v>16</v>
      </c>
      <c r="C15" s="11">
        <v>32</v>
      </c>
      <c r="D15" s="27">
        <v>8</v>
      </c>
      <c r="E15" s="27">
        <v>7</v>
      </c>
      <c r="F15" s="426">
        <v>4</v>
      </c>
      <c r="G15" s="25">
        <v>1</v>
      </c>
      <c r="H15" s="427">
        <v>0</v>
      </c>
      <c r="I15" s="25">
        <v>3</v>
      </c>
      <c r="J15" s="441">
        <f t="shared" si="1"/>
        <v>4</v>
      </c>
      <c r="K15" s="11">
        <v>28</v>
      </c>
      <c r="L15" s="8">
        <v>1543</v>
      </c>
      <c r="M15" s="218">
        <v>173</v>
      </c>
      <c r="N15" s="7">
        <v>310</v>
      </c>
      <c r="O15" s="218">
        <v>173</v>
      </c>
      <c r="P15" s="418">
        <v>0</v>
      </c>
      <c r="Q15" s="218">
        <v>173</v>
      </c>
      <c r="R15" s="220">
        <v>311</v>
      </c>
      <c r="S15" s="436">
        <f t="shared" si="2"/>
        <v>621</v>
      </c>
      <c r="T15" s="502">
        <f>SUM(M15,O15,Q15)</f>
        <v>519</v>
      </c>
    </row>
    <row r="16" spans="1:20" x14ac:dyDescent="0.6">
      <c r="A16" s="11">
        <v>12</v>
      </c>
      <c r="B16" s="10" t="s">
        <v>13</v>
      </c>
      <c r="C16" s="11">
        <v>40</v>
      </c>
      <c r="D16" s="27">
        <v>8</v>
      </c>
      <c r="E16" s="27">
        <v>8</v>
      </c>
      <c r="F16" s="426">
        <v>4</v>
      </c>
      <c r="G16" s="427">
        <v>0</v>
      </c>
      <c r="H16" s="70">
        <v>4</v>
      </c>
      <c r="I16" s="87">
        <v>0</v>
      </c>
      <c r="J16" s="441">
        <f t="shared" si="1"/>
        <v>4</v>
      </c>
      <c r="K16" s="11">
        <v>43</v>
      </c>
      <c r="L16" s="8">
        <v>5928</v>
      </c>
      <c r="M16" s="218">
        <v>211</v>
      </c>
      <c r="N16" s="7">
        <v>212</v>
      </c>
      <c r="O16" s="218">
        <v>211</v>
      </c>
      <c r="P16" s="220">
        <v>211</v>
      </c>
      <c r="Q16" s="218">
        <v>211</v>
      </c>
      <c r="R16" s="220">
        <v>211</v>
      </c>
      <c r="S16" s="436">
        <f t="shared" si="2"/>
        <v>634</v>
      </c>
      <c r="T16" s="502">
        <f t="shared" si="0"/>
        <v>633</v>
      </c>
    </row>
    <row r="17" spans="1:20" x14ac:dyDescent="0.6">
      <c r="A17" s="11">
        <v>13</v>
      </c>
      <c r="B17" s="10" t="s">
        <v>20</v>
      </c>
      <c r="C17" s="11">
        <v>27</v>
      </c>
      <c r="D17" s="27">
        <v>1</v>
      </c>
      <c r="E17" s="27">
        <v>1</v>
      </c>
      <c r="F17" s="426">
        <v>1</v>
      </c>
      <c r="G17" s="25">
        <v>1</v>
      </c>
      <c r="H17" s="87">
        <v>0</v>
      </c>
      <c r="I17" s="87">
        <v>0</v>
      </c>
      <c r="J17" s="441">
        <f t="shared" si="1"/>
        <v>1</v>
      </c>
      <c r="K17" s="11">
        <v>35</v>
      </c>
      <c r="L17" s="8">
        <v>3153</v>
      </c>
      <c r="M17" s="218">
        <v>211</v>
      </c>
      <c r="N17" s="7">
        <v>216</v>
      </c>
      <c r="O17" s="218">
        <v>211</v>
      </c>
      <c r="P17" s="220">
        <v>215</v>
      </c>
      <c r="Q17" s="218">
        <v>211</v>
      </c>
      <c r="R17" s="220">
        <v>215</v>
      </c>
      <c r="S17" s="436">
        <f t="shared" si="2"/>
        <v>646</v>
      </c>
      <c r="T17" s="502">
        <f t="shared" si="0"/>
        <v>633</v>
      </c>
    </row>
    <row r="18" spans="1:20" x14ac:dyDescent="0.6">
      <c r="A18" s="14">
        <v>14</v>
      </c>
      <c r="B18" s="15" t="s">
        <v>19</v>
      </c>
      <c r="C18" s="14">
        <v>23</v>
      </c>
      <c r="D18" s="28">
        <v>5</v>
      </c>
      <c r="E18" s="28">
        <v>5</v>
      </c>
      <c r="F18" s="428">
        <v>3</v>
      </c>
      <c r="G18" s="26">
        <v>1</v>
      </c>
      <c r="H18" s="26">
        <v>2</v>
      </c>
      <c r="I18" s="87">
        <v>0</v>
      </c>
      <c r="J18" s="441">
        <f t="shared" si="1"/>
        <v>3</v>
      </c>
      <c r="K18" s="14">
        <v>22</v>
      </c>
      <c r="L18" s="18">
        <v>1932</v>
      </c>
      <c r="M18" s="219">
        <v>146</v>
      </c>
      <c r="N18" s="497">
        <v>147</v>
      </c>
      <c r="O18" s="219">
        <v>146</v>
      </c>
      <c r="P18" s="450">
        <v>280</v>
      </c>
      <c r="Q18" s="219">
        <v>146</v>
      </c>
      <c r="R18" s="450">
        <v>154</v>
      </c>
      <c r="S18" s="436">
        <f t="shared" si="2"/>
        <v>581</v>
      </c>
      <c r="T18" s="502">
        <f t="shared" si="0"/>
        <v>438</v>
      </c>
    </row>
    <row r="19" spans="1:20" x14ac:dyDescent="0.6">
      <c r="A19" s="529" t="s">
        <v>2</v>
      </c>
      <c r="B19" s="530"/>
      <c r="C19" s="230">
        <f t="shared" ref="C19:K19" si="3">SUM(C5:C18)</f>
        <v>456</v>
      </c>
      <c r="D19" s="12">
        <f t="shared" si="3"/>
        <v>84</v>
      </c>
      <c r="E19" s="12">
        <f t="shared" si="3"/>
        <v>62</v>
      </c>
      <c r="F19" s="435">
        <f t="shared" si="3"/>
        <v>35</v>
      </c>
      <c r="G19" s="223">
        <f t="shared" ref="G19:H19" si="4">SUM(G5:G18)</f>
        <v>13</v>
      </c>
      <c r="H19" s="223">
        <f t="shared" si="4"/>
        <v>10</v>
      </c>
      <c r="I19" s="522">
        <f t="shared" si="3"/>
        <v>12</v>
      </c>
      <c r="J19" s="500">
        <f>SUM(J5:J18)</f>
        <v>35</v>
      </c>
      <c r="K19" s="425">
        <f t="shared" si="3"/>
        <v>508</v>
      </c>
      <c r="L19" s="17">
        <f>SUM(L4:L18)</f>
        <v>49125</v>
      </c>
      <c r="M19" s="433">
        <f t="shared" ref="M19:R19" si="5">SUM(M5:M18)</f>
        <v>4016</v>
      </c>
      <c r="N19" s="69">
        <f t="shared" si="5"/>
        <v>4641</v>
      </c>
      <c r="O19" s="434">
        <f t="shared" si="5"/>
        <v>4016</v>
      </c>
      <c r="P19" s="499">
        <f t="shared" si="5"/>
        <v>4697</v>
      </c>
      <c r="Q19" s="434">
        <f t="shared" si="5"/>
        <v>4016</v>
      </c>
      <c r="R19" s="233">
        <f t="shared" si="5"/>
        <v>4088</v>
      </c>
      <c r="S19" s="521">
        <f t="shared" si="2"/>
        <v>13426</v>
      </c>
      <c r="T19" s="502">
        <f t="shared" si="0"/>
        <v>12048</v>
      </c>
    </row>
    <row r="20" spans="1:20" x14ac:dyDescent="0.6">
      <c r="F20" s="139" t="s">
        <v>242</v>
      </c>
      <c r="G20" s="222"/>
      <c r="H20" s="222"/>
      <c r="L20" s="13" t="s">
        <v>24</v>
      </c>
      <c r="M20" s="421">
        <v>12048</v>
      </c>
      <c r="N20" s="422"/>
      <c r="O20" s="422"/>
      <c r="P20" s="422"/>
      <c r="Q20" s="423"/>
    </row>
    <row r="21" spans="1:20" x14ac:dyDescent="0.6">
      <c r="F21" s="12" t="s">
        <v>243</v>
      </c>
      <c r="G21" s="9"/>
      <c r="H21" s="9"/>
      <c r="L21" s="12" t="s">
        <v>25</v>
      </c>
      <c r="M21" s="424">
        <v>12032</v>
      </c>
      <c r="N21" s="12" t="s">
        <v>27</v>
      </c>
      <c r="O21" s="419"/>
      <c r="P21" s="419"/>
      <c r="Q21" s="16">
        <v>16</v>
      </c>
    </row>
    <row r="23" spans="1:20" ht="21.6" x14ac:dyDescent="0.65">
      <c r="M23" s="523" t="s">
        <v>240</v>
      </c>
      <c r="N23" s="523"/>
      <c r="O23" s="523"/>
      <c r="P23" s="523"/>
      <c r="Q23" s="523"/>
      <c r="R23" s="523"/>
      <c r="S23" s="523"/>
    </row>
    <row r="24" spans="1:20" ht="21.6" x14ac:dyDescent="0.65">
      <c r="M24" s="523" t="s">
        <v>239</v>
      </c>
      <c r="N24" s="523"/>
      <c r="O24" s="523"/>
      <c r="P24" s="523"/>
      <c r="Q24" s="523"/>
      <c r="R24" s="523"/>
      <c r="S24" s="523"/>
    </row>
    <row r="25" spans="1:20" ht="21.6" x14ac:dyDescent="0.65">
      <c r="M25" s="523" t="s">
        <v>241</v>
      </c>
      <c r="N25" s="523"/>
      <c r="O25" s="523"/>
      <c r="P25" s="523"/>
      <c r="Q25" s="523"/>
      <c r="R25" s="523"/>
      <c r="S25" s="523"/>
    </row>
    <row r="26" spans="1:20" ht="21.6" x14ac:dyDescent="0.65">
      <c r="M26" s="523" t="s">
        <v>993</v>
      </c>
      <c r="N26" s="523"/>
      <c r="O26" s="523"/>
      <c r="P26" s="523"/>
      <c r="Q26" s="523"/>
      <c r="R26" s="523"/>
      <c r="S26" s="523"/>
    </row>
  </sheetData>
  <mergeCells count="9">
    <mergeCell ref="M26:S26"/>
    <mergeCell ref="S3:S4"/>
    <mergeCell ref="M3:R3"/>
    <mergeCell ref="A19:B19"/>
    <mergeCell ref="A1:Q1"/>
    <mergeCell ref="A2:Q2"/>
    <mergeCell ref="M23:S23"/>
    <mergeCell ref="M24:S24"/>
    <mergeCell ref="M25:S25"/>
  </mergeCells>
  <phoneticPr fontId="10" alignment="center"/>
  <pageMargins left="0.1" right="0.05" top="0.15" bottom="0.15" header="0.3" footer="0.16"/>
  <pageSetup paperSize="9" scale="85" firstPageNumber="0" fitToWidth="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5A93A-6CDF-4E93-95BD-4918C7699FA7}">
  <sheetPr>
    <tabColor theme="4" tint="0.39997558519241921"/>
  </sheetPr>
  <dimension ref="A1:AF307"/>
  <sheetViews>
    <sheetView topLeftCell="A283" zoomScale="84" zoomScaleNormal="84" workbookViewId="0">
      <selection activeCell="Q7" sqref="Q7"/>
    </sheetView>
  </sheetViews>
  <sheetFormatPr defaultColWidth="9" defaultRowHeight="21" x14ac:dyDescent="0.4"/>
  <cols>
    <col min="1" max="1" width="6.19921875" style="261" customWidth="1"/>
    <col min="2" max="2" width="40.09765625" style="244" customWidth="1"/>
    <col min="3" max="3" width="6.19921875" style="261" customWidth="1"/>
    <col min="4" max="4" width="13.09765625" style="244" customWidth="1"/>
    <col min="5" max="5" width="8.69921875" style="244" customWidth="1"/>
    <col min="6" max="6" width="7" style="244" customWidth="1"/>
    <col min="7" max="7" width="12.8984375" style="261" customWidth="1"/>
    <col min="8" max="8" width="20.19921875" style="244" customWidth="1"/>
    <col min="9" max="9" width="10" style="261" customWidth="1"/>
    <col min="10" max="10" width="14.69921875" style="261" customWidth="1"/>
    <col min="11" max="11" width="12.69921875" style="261" customWidth="1"/>
    <col min="12" max="12" width="11.69921875" style="261" customWidth="1"/>
    <col min="13" max="13" width="9.59765625" style="261" customWidth="1"/>
    <col min="14" max="14" width="15.09765625" style="244" customWidth="1"/>
    <col min="15" max="16384" width="9" style="244"/>
  </cols>
  <sheetData>
    <row r="1" spans="1:15" x14ac:dyDescent="0.4">
      <c r="A1" s="672" t="s">
        <v>63</v>
      </c>
      <c r="B1" s="672"/>
      <c r="C1" s="672"/>
      <c r="D1" s="672"/>
      <c r="E1" s="672"/>
      <c r="F1" s="672"/>
      <c r="G1" s="672"/>
      <c r="H1" s="672"/>
      <c r="I1" s="672"/>
      <c r="J1" s="672"/>
      <c r="K1" s="672"/>
      <c r="L1" s="672"/>
      <c r="M1" s="672"/>
      <c r="N1" s="672"/>
      <c r="O1" s="672"/>
    </row>
    <row r="2" spans="1:15" x14ac:dyDescent="0.4">
      <c r="A2" s="672" t="s">
        <v>741</v>
      </c>
      <c r="B2" s="672"/>
      <c r="C2" s="672"/>
      <c r="D2" s="672"/>
      <c r="E2" s="672"/>
      <c r="F2" s="672"/>
      <c r="G2" s="672"/>
      <c r="H2" s="672"/>
      <c r="I2" s="672"/>
      <c r="J2" s="672"/>
      <c r="K2" s="672"/>
      <c r="L2" s="672"/>
      <c r="M2" s="672"/>
      <c r="N2" s="672"/>
      <c r="O2" s="672"/>
    </row>
    <row r="4" spans="1:15" x14ac:dyDescent="0.4">
      <c r="A4" s="673" t="s">
        <v>32</v>
      </c>
      <c r="B4" s="676" t="s">
        <v>33</v>
      </c>
      <c r="C4" s="673" t="s">
        <v>34</v>
      </c>
      <c r="D4" s="676" t="s">
        <v>35</v>
      </c>
      <c r="E4" s="673" t="s">
        <v>4</v>
      </c>
      <c r="F4" s="673" t="s">
        <v>1</v>
      </c>
      <c r="G4" s="336" t="s">
        <v>36</v>
      </c>
      <c r="H4" s="337" t="s">
        <v>37</v>
      </c>
      <c r="I4" s="679" t="s">
        <v>38</v>
      </c>
      <c r="J4" s="680"/>
      <c r="K4" s="680"/>
      <c r="L4" s="680"/>
      <c r="M4" s="680"/>
      <c r="N4" s="681"/>
      <c r="O4" s="682" t="s">
        <v>194</v>
      </c>
    </row>
    <row r="5" spans="1:15" x14ac:dyDescent="0.4">
      <c r="A5" s="674"/>
      <c r="B5" s="677"/>
      <c r="C5" s="674"/>
      <c r="D5" s="677"/>
      <c r="E5" s="674"/>
      <c r="F5" s="674"/>
      <c r="G5" s="338"/>
      <c r="H5" s="339"/>
      <c r="I5" s="337" t="s">
        <v>39</v>
      </c>
      <c r="J5" s="337" t="s">
        <v>40</v>
      </c>
      <c r="K5" s="340" t="s">
        <v>39</v>
      </c>
      <c r="L5" s="337" t="s">
        <v>40</v>
      </c>
      <c r="M5" s="337" t="s">
        <v>41</v>
      </c>
      <c r="N5" s="337" t="s">
        <v>42</v>
      </c>
      <c r="O5" s="683"/>
    </row>
    <row r="6" spans="1:15" x14ac:dyDescent="0.4">
      <c r="A6" s="675"/>
      <c r="B6" s="678"/>
      <c r="C6" s="675"/>
      <c r="D6" s="678"/>
      <c r="E6" s="675"/>
      <c r="F6" s="675"/>
      <c r="G6" s="341" t="s">
        <v>43</v>
      </c>
      <c r="H6" s="342" t="s">
        <v>44</v>
      </c>
      <c r="I6" s="343" t="s">
        <v>45</v>
      </c>
      <c r="J6" s="343" t="s">
        <v>46</v>
      </c>
      <c r="K6" s="344" t="s">
        <v>47</v>
      </c>
      <c r="L6" s="343" t="s">
        <v>48</v>
      </c>
      <c r="M6" s="343" t="s">
        <v>49</v>
      </c>
      <c r="N6" s="343" t="s">
        <v>50</v>
      </c>
      <c r="O6" s="684"/>
    </row>
    <row r="7" spans="1:15" s="246" customFormat="1" x14ac:dyDescent="0.4">
      <c r="A7" s="299">
        <v>1</v>
      </c>
      <c r="B7" s="298" t="s">
        <v>51</v>
      </c>
      <c r="C7" s="299">
        <v>1</v>
      </c>
      <c r="D7" s="294" t="s">
        <v>52</v>
      </c>
      <c r="E7" s="293" t="s">
        <v>19</v>
      </c>
      <c r="F7" s="293" t="s">
        <v>3</v>
      </c>
      <c r="G7" s="45">
        <v>2544</v>
      </c>
      <c r="H7" s="169" t="s">
        <v>53</v>
      </c>
      <c r="I7" s="300">
        <v>217</v>
      </c>
      <c r="J7" s="277">
        <v>1364100</v>
      </c>
      <c r="K7" s="278">
        <v>0</v>
      </c>
      <c r="L7" s="278">
        <v>0</v>
      </c>
      <c r="M7" s="278">
        <f>I7+K7</f>
        <v>217</v>
      </c>
      <c r="N7" s="278">
        <f>J7+L7</f>
        <v>1364100</v>
      </c>
      <c r="O7" s="245"/>
    </row>
    <row r="8" spans="1:15" s="246" customFormat="1" x14ac:dyDescent="0.4">
      <c r="A8" s="299">
        <v>2</v>
      </c>
      <c r="B8" s="298" t="s">
        <v>712</v>
      </c>
      <c r="C8" s="299">
        <v>4</v>
      </c>
      <c r="D8" s="294" t="s">
        <v>52</v>
      </c>
      <c r="E8" s="293" t="s">
        <v>19</v>
      </c>
      <c r="F8" s="293" t="s">
        <v>3</v>
      </c>
      <c r="G8" s="45">
        <v>2565</v>
      </c>
      <c r="H8" s="169" t="s">
        <v>713</v>
      </c>
      <c r="I8" s="300">
        <v>53</v>
      </c>
      <c r="J8" s="277">
        <v>6160</v>
      </c>
      <c r="K8" s="278">
        <v>0</v>
      </c>
      <c r="L8" s="278">
        <v>0</v>
      </c>
      <c r="M8" s="278">
        <f t="shared" ref="M8:N18" si="0">I8+K8</f>
        <v>53</v>
      </c>
      <c r="N8" s="278">
        <f t="shared" si="0"/>
        <v>6160</v>
      </c>
      <c r="O8" s="245"/>
    </row>
    <row r="9" spans="1:15" s="246" customFormat="1" x14ac:dyDescent="0.4">
      <c r="A9" s="299">
        <v>3</v>
      </c>
      <c r="B9" s="298" t="s">
        <v>714</v>
      </c>
      <c r="C9" s="299">
        <v>5</v>
      </c>
      <c r="D9" s="294" t="s">
        <v>52</v>
      </c>
      <c r="E9" s="293" t="s">
        <v>19</v>
      </c>
      <c r="F9" s="293" t="s">
        <v>3</v>
      </c>
      <c r="G9" s="45">
        <v>2566</v>
      </c>
      <c r="H9" s="169" t="s">
        <v>715</v>
      </c>
      <c r="I9" s="300">
        <v>56</v>
      </c>
      <c r="J9" s="277">
        <v>3170</v>
      </c>
      <c r="K9" s="278">
        <v>0</v>
      </c>
      <c r="L9" s="278">
        <v>0</v>
      </c>
      <c r="M9" s="278">
        <f t="shared" si="0"/>
        <v>56</v>
      </c>
      <c r="N9" s="278">
        <f t="shared" si="0"/>
        <v>3170</v>
      </c>
      <c r="O9" s="245"/>
    </row>
    <row r="10" spans="1:15" s="246" customFormat="1" x14ac:dyDescent="0.4">
      <c r="A10" s="299">
        <v>4</v>
      </c>
      <c r="B10" s="169" t="s">
        <v>54</v>
      </c>
      <c r="C10" s="293">
        <v>2</v>
      </c>
      <c r="D10" s="294" t="s">
        <v>55</v>
      </c>
      <c r="E10" s="293" t="s">
        <v>19</v>
      </c>
      <c r="F10" s="293" t="s">
        <v>3</v>
      </c>
      <c r="G10" s="45">
        <v>2544</v>
      </c>
      <c r="H10" s="179" t="s">
        <v>56</v>
      </c>
      <c r="I10" s="180">
        <v>80</v>
      </c>
      <c r="J10" s="277">
        <v>415050</v>
      </c>
      <c r="K10" s="280">
        <v>0</v>
      </c>
      <c r="L10" s="280">
        <v>0</v>
      </c>
      <c r="M10" s="278">
        <f t="shared" si="0"/>
        <v>80</v>
      </c>
      <c r="N10" s="278">
        <f t="shared" si="0"/>
        <v>415050</v>
      </c>
      <c r="O10" s="245"/>
    </row>
    <row r="11" spans="1:15" s="246" customFormat="1" x14ac:dyDescent="0.4">
      <c r="A11" s="299">
        <v>5</v>
      </c>
      <c r="B11" s="298" t="s">
        <v>716</v>
      </c>
      <c r="C11" s="299">
        <v>3</v>
      </c>
      <c r="D11" s="294" t="s">
        <v>55</v>
      </c>
      <c r="E11" s="293" t="s">
        <v>19</v>
      </c>
      <c r="F11" s="293" t="s">
        <v>3</v>
      </c>
      <c r="G11" s="45">
        <v>2566</v>
      </c>
      <c r="H11" s="169" t="s">
        <v>717</v>
      </c>
      <c r="I11" s="300">
        <v>43</v>
      </c>
      <c r="J11" s="277">
        <v>2180</v>
      </c>
      <c r="K11" s="278">
        <v>0</v>
      </c>
      <c r="L11" s="278">
        <v>0</v>
      </c>
      <c r="M11" s="278">
        <f t="shared" si="0"/>
        <v>43</v>
      </c>
      <c r="N11" s="278">
        <f t="shared" si="0"/>
        <v>2180</v>
      </c>
      <c r="O11" s="245"/>
    </row>
    <row r="12" spans="1:15" s="246" customFormat="1" x14ac:dyDescent="0.4">
      <c r="A12" s="299">
        <v>6</v>
      </c>
      <c r="B12" s="298" t="s">
        <v>57</v>
      </c>
      <c r="C12" s="293">
        <v>8</v>
      </c>
      <c r="D12" s="293" t="s">
        <v>55</v>
      </c>
      <c r="E12" s="293" t="s">
        <v>19</v>
      </c>
      <c r="F12" s="293" t="s">
        <v>3</v>
      </c>
      <c r="G12" s="295" t="s">
        <v>58</v>
      </c>
      <c r="H12" s="169" t="s">
        <v>59</v>
      </c>
      <c r="I12" s="293">
        <v>84</v>
      </c>
      <c r="J12" s="277">
        <v>10000</v>
      </c>
      <c r="K12" s="280">
        <v>0</v>
      </c>
      <c r="L12" s="280">
        <v>0</v>
      </c>
      <c r="M12" s="278">
        <f t="shared" si="0"/>
        <v>84</v>
      </c>
      <c r="N12" s="278">
        <f t="shared" si="0"/>
        <v>10000</v>
      </c>
      <c r="O12" s="245"/>
    </row>
    <row r="13" spans="1:15" s="246" customFormat="1" x14ac:dyDescent="0.25">
      <c r="A13" s="299">
        <v>7</v>
      </c>
      <c r="B13" s="298" t="s">
        <v>60</v>
      </c>
      <c r="C13" s="293">
        <v>12</v>
      </c>
      <c r="D13" s="293" t="s">
        <v>55</v>
      </c>
      <c r="E13" s="293" t="s">
        <v>19</v>
      </c>
      <c r="F13" s="293" t="s">
        <v>3</v>
      </c>
      <c r="G13" s="295" t="s">
        <v>61</v>
      </c>
      <c r="H13" s="169" t="s">
        <v>62</v>
      </c>
      <c r="I13" s="293">
        <v>93</v>
      </c>
      <c r="J13" s="296">
        <v>41950</v>
      </c>
      <c r="K13" s="280">
        <v>0</v>
      </c>
      <c r="L13" s="280">
        <v>0</v>
      </c>
      <c r="M13" s="278">
        <f t="shared" si="0"/>
        <v>93</v>
      </c>
      <c r="N13" s="278">
        <f t="shared" si="0"/>
        <v>41950</v>
      </c>
      <c r="O13" s="245"/>
    </row>
    <row r="14" spans="1:15" s="246" customFormat="1" x14ac:dyDescent="0.25">
      <c r="A14" s="299">
        <v>8</v>
      </c>
      <c r="B14" s="298" t="s">
        <v>250</v>
      </c>
      <c r="C14" s="293">
        <v>13</v>
      </c>
      <c r="D14" s="293" t="s">
        <v>55</v>
      </c>
      <c r="E14" s="293" t="s">
        <v>19</v>
      </c>
      <c r="F14" s="293" t="s">
        <v>3</v>
      </c>
      <c r="G14" s="295" t="s">
        <v>251</v>
      </c>
      <c r="H14" s="169" t="s">
        <v>252</v>
      </c>
      <c r="I14" s="293">
        <v>139</v>
      </c>
      <c r="J14" s="296">
        <v>314700</v>
      </c>
      <c r="K14" s="313">
        <v>0</v>
      </c>
      <c r="L14" s="313">
        <v>0</v>
      </c>
      <c r="M14" s="314">
        <f t="shared" si="0"/>
        <v>139</v>
      </c>
      <c r="N14" s="278">
        <f t="shared" si="0"/>
        <v>314700</v>
      </c>
      <c r="O14" s="245"/>
    </row>
    <row r="15" spans="1:15" s="246" customFormat="1" x14ac:dyDescent="0.25">
      <c r="A15" s="299">
        <v>9</v>
      </c>
      <c r="B15" s="298" t="s">
        <v>775</v>
      </c>
      <c r="C15" s="293">
        <v>3</v>
      </c>
      <c r="D15" s="293" t="s">
        <v>19</v>
      </c>
      <c r="E15" s="293" t="s">
        <v>19</v>
      </c>
      <c r="F15" s="293" t="s">
        <v>3</v>
      </c>
      <c r="G15" s="295" t="s">
        <v>58</v>
      </c>
      <c r="H15" s="169" t="s">
        <v>776</v>
      </c>
      <c r="I15" s="293">
        <v>30</v>
      </c>
      <c r="J15" s="296">
        <v>3500</v>
      </c>
      <c r="K15" s="313">
        <v>18</v>
      </c>
      <c r="L15" s="313">
        <v>1420</v>
      </c>
      <c r="M15" s="314">
        <f t="shared" si="0"/>
        <v>48</v>
      </c>
      <c r="N15" s="278">
        <f t="shared" si="0"/>
        <v>4920</v>
      </c>
      <c r="O15" s="245"/>
    </row>
    <row r="16" spans="1:15" s="246" customFormat="1" x14ac:dyDescent="0.25">
      <c r="A16" s="299">
        <v>10</v>
      </c>
      <c r="B16" s="298" t="s">
        <v>777</v>
      </c>
      <c r="C16" s="293">
        <v>6</v>
      </c>
      <c r="D16" s="293" t="s">
        <v>19</v>
      </c>
      <c r="E16" s="293" t="s">
        <v>19</v>
      </c>
      <c r="F16" s="293" t="s">
        <v>3</v>
      </c>
      <c r="G16" s="295" t="s">
        <v>297</v>
      </c>
      <c r="H16" s="169" t="s">
        <v>778</v>
      </c>
      <c r="I16" s="293">
        <v>48</v>
      </c>
      <c r="J16" s="296">
        <v>11526</v>
      </c>
      <c r="K16" s="313">
        <v>15</v>
      </c>
      <c r="L16" s="313">
        <v>1780</v>
      </c>
      <c r="M16" s="314">
        <f t="shared" si="0"/>
        <v>63</v>
      </c>
      <c r="N16" s="278">
        <f t="shared" si="0"/>
        <v>13306</v>
      </c>
      <c r="O16" s="245"/>
    </row>
    <row r="17" spans="1:15" x14ac:dyDescent="0.4">
      <c r="A17" s="299">
        <v>11</v>
      </c>
      <c r="B17" s="298" t="s">
        <v>253</v>
      </c>
      <c r="C17" s="293">
        <v>7</v>
      </c>
      <c r="D17" s="293" t="s">
        <v>19</v>
      </c>
      <c r="E17" s="293" t="s">
        <v>19</v>
      </c>
      <c r="F17" s="293" t="s">
        <v>3</v>
      </c>
      <c r="G17" s="295" t="s">
        <v>181</v>
      </c>
      <c r="H17" s="169" t="s">
        <v>254</v>
      </c>
      <c r="I17" s="293">
        <v>100</v>
      </c>
      <c r="J17" s="277">
        <v>655880</v>
      </c>
      <c r="K17" s="313">
        <v>0</v>
      </c>
      <c r="L17" s="313">
        <v>0</v>
      </c>
      <c r="M17" s="314">
        <f t="shared" si="0"/>
        <v>100</v>
      </c>
      <c r="N17" s="278">
        <f t="shared" si="0"/>
        <v>655880</v>
      </c>
      <c r="O17" s="247"/>
    </row>
    <row r="18" spans="1:15" x14ac:dyDescent="0.4">
      <c r="A18" s="299">
        <v>12</v>
      </c>
      <c r="B18" s="298" t="s">
        <v>210</v>
      </c>
      <c r="C18" s="293">
        <v>8</v>
      </c>
      <c r="D18" s="293" t="s">
        <v>19</v>
      </c>
      <c r="E18" s="293" t="s">
        <v>19</v>
      </c>
      <c r="F18" s="293" t="s">
        <v>3</v>
      </c>
      <c r="G18" s="295" t="s">
        <v>255</v>
      </c>
      <c r="H18" s="169" t="s">
        <v>256</v>
      </c>
      <c r="I18" s="293">
        <v>50</v>
      </c>
      <c r="J18" s="277">
        <v>38900</v>
      </c>
      <c r="K18" s="313">
        <v>49</v>
      </c>
      <c r="L18" s="313">
        <v>980</v>
      </c>
      <c r="M18" s="314">
        <f t="shared" si="0"/>
        <v>99</v>
      </c>
      <c r="N18" s="278">
        <f t="shared" si="0"/>
        <v>39880</v>
      </c>
      <c r="O18" s="247"/>
    </row>
    <row r="19" spans="1:15" x14ac:dyDescent="0.4">
      <c r="A19" s="299">
        <v>13</v>
      </c>
      <c r="B19" s="298" t="s">
        <v>257</v>
      </c>
      <c r="C19" s="293">
        <v>9</v>
      </c>
      <c r="D19" s="293" t="s">
        <v>19</v>
      </c>
      <c r="E19" s="293" t="s">
        <v>19</v>
      </c>
      <c r="F19" s="293" t="s">
        <v>3</v>
      </c>
      <c r="G19" s="295" t="s">
        <v>258</v>
      </c>
      <c r="H19" s="169" t="s">
        <v>259</v>
      </c>
      <c r="I19" s="293">
        <v>66</v>
      </c>
      <c r="J19" s="277">
        <v>2138160</v>
      </c>
      <c r="K19" s="313">
        <v>51</v>
      </c>
      <c r="L19" s="313">
        <v>5100</v>
      </c>
      <c r="M19" s="314">
        <f t="shared" ref="M19:M21" si="1">I19+K19</f>
        <v>117</v>
      </c>
      <c r="N19" s="278">
        <f t="shared" ref="N19:N21" si="2">J19+L19</f>
        <v>2143260</v>
      </c>
      <c r="O19" s="247"/>
    </row>
    <row r="20" spans="1:15" x14ac:dyDescent="0.4">
      <c r="A20" s="299">
        <v>14</v>
      </c>
      <c r="B20" s="298" t="s">
        <v>780</v>
      </c>
      <c r="C20" s="293">
        <v>10</v>
      </c>
      <c r="D20" s="293" t="s">
        <v>19</v>
      </c>
      <c r="E20" s="293" t="s">
        <v>19</v>
      </c>
      <c r="F20" s="293" t="s">
        <v>3</v>
      </c>
      <c r="G20" s="295" t="s">
        <v>297</v>
      </c>
      <c r="H20" s="169" t="s">
        <v>779</v>
      </c>
      <c r="I20" s="293">
        <v>25</v>
      </c>
      <c r="J20" s="277">
        <v>1200</v>
      </c>
      <c r="K20" s="313">
        <v>22</v>
      </c>
      <c r="L20" s="313">
        <v>1980</v>
      </c>
      <c r="M20" s="314">
        <f t="shared" si="1"/>
        <v>47</v>
      </c>
      <c r="N20" s="278">
        <f t="shared" si="2"/>
        <v>3180</v>
      </c>
      <c r="O20" s="247"/>
    </row>
    <row r="21" spans="1:15" x14ac:dyDescent="0.4">
      <c r="A21" s="299">
        <v>15</v>
      </c>
      <c r="B21" s="298" t="s">
        <v>781</v>
      </c>
      <c r="C21" s="293">
        <v>11</v>
      </c>
      <c r="D21" s="293" t="s">
        <v>19</v>
      </c>
      <c r="E21" s="293" t="s">
        <v>19</v>
      </c>
      <c r="F21" s="293" t="s">
        <v>3</v>
      </c>
      <c r="G21" s="295" t="s">
        <v>782</v>
      </c>
      <c r="H21" s="169" t="s">
        <v>783</v>
      </c>
      <c r="I21" s="293">
        <v>68</v>
      </c>
      <c r="J21" s="277">
        <v>15600</v>
      </c>
      <c r="K21" s="313">
        <v>26</v>
      </c>
      <c r="L21" s="313">
        <v>2160</v>
      </c>
      <c r="M21" s="314">
        <f t="shared" si="1"/>
        <v>94</v>
      </c>
      <c r="N21" s="278">
        <f t="shared" si="2"/>
        <v>17760</v>
      </c>
      <c r="O21" s="247"/>
    </row>
    <row r="22" spans="1:15" ht="21.6" thickBot="1" x14ac:dyDescent="0.45">
      <c r="A22" s="287"/>
      <c r="B22" s="667" t="s">
        <v>2</v>
      </c>
      <c r="C22" s="668"/>
      <c r="D22" s="668"/>
      <c r="E22" s="668"/>
      <c r="F22" s="668"/>
      <c r="G22" s="668"/>
      <c r="H22" s="669"/>
      <c r="I22" s="287"/>
      <c r="J22" s="315">
        <f>SUM(J7:J21)</f>
        <v>5022076</v>
      </c>
      <c r="K22" s="316">
        <f>SUM(K7:K21)</f>
        <v>181</v>
      </c>
      <c r="L22" s="315">
        <f>SUM(L7:L21)</f>
        <v>13420</v>
      </c>
      <c r="M22" s="315">
        <f>SUM(M7:M21)</f>
        <v>1333</v>
      </c>
      <c r="N22" s="315">
        <f>SUM(N7:N21)</f>
        <v>5035496</v>
      </c>
      <c r="O22" s="248"/>
    </row>
    <row r="23" spans="1:15" x14ac:dyDescent="0.4">
      <c r="A23" s="307">
        <v>16</v>
      </c>
      <c r="B23" s="297" t="s">
        <v>64</v>
      </c>
      <c r="C23" s="307">
        <v>3</v>
      </c>
      <c r="D23" s="305" t="s">
        <v>65</v>
      </c>
      <c r="E23" s="300" t="s">
        <v>7</v>
      </c>
      <c r="F23" s="300" t="s">
        <v>3</v>
      </c>
      <c r="G23" s="51">
        <v>2545</v>
      </c>
      <c r="H23" s="308" t="s">
        <v>66</v>
      </c>
      <c r="I23" s="300">
        <v>478</v>
      </c>
      <c r="J23" s="309">
        <v>126500</v>
      </c>
      <c r="K23" s="278">
        <v>0</v>
      </c>
      <c r="L23" s="278">
        <v>0</v>
      </c>
      <c r="M23" s="278">
        <f>I23+K23</f>
        <v>478</v>
      </c>
      <c r="N23" s="278">
        <f>J23+L23</f>
        <v>126500</v>
      </c>
      <c r="O23" s="290"/>
    </row>
    <row r="24" spans="1:15" x14ac:dyDescent="0.4">
      <c r="A24" s="293">
        <v>17</v>
      </c>
      <c r="B24" s="169" t="s">
        <v>675</v>
      </c>
      <c r="C24" s="293">
        <v>4</v>
      </c>
      <c r="D24" s="294" t="s">
        <v>65</v>
      </c>
      <c r="E24" s="293" t="s">
        <v>7</v>
      </c>
      <c r="F24" s="293" t="s">
        <v>3</v>
      </c>
      <c r="G24" s="45">
        <v>2535</v>
      </c>
      <c r="H24" s="179" t="s">
        <v>68</v>
      </c>
      <c r="I24" s="180">
        <v>431</v>
      </c>
      <c r="J24" s="310">
        <v>1192370</v>
      </c>
      <c r="K24" s="280">
        <v>0</v>
      </c>
      <c r="L24" s="280">
        <v>0</v>
      </c>
      <c r="M24" s="278">
        <f>I24+K24</f>
        <v>431</v>
      </c>
      <c r="N24" s="278">
        <f>J24+L24</f>
        <v>1192370</v>
      </c>
      <c r="O24" s="276"/>
    </row>
    <row r="25" spans="1:15" x14ac:dyDescent="0.4">
      <c r="A25" s="307">
        <v>18</v>
      </c>
      <c r="B25" s="169" t="s">
        <v>67</v>
      </c>
      <c r="C25" s="293">
        <v>12</v>
      </c>
      <c r="D25" s="294" t="s">
        <v>65</v>
      </c>
      <c r="E25" s="293" t="s">
        <v>7</v>
      </c>
      <c r="F25" s="293" t="s">
        <v>3</v>
      </c>
      <c r="G25" s="45">
        <v>2541</v>
      </c>
      <c r="H25" s="179" t="s">
        <v>711</v>
      </c>
      <c r="I25" s="180">
        <v>471</v>
      </c>
      <c r="J25" s="310">
        <v>2050900</v>
      </c>
      <c r="K25" s="280">
        <v>0</v>
      </c>
      <c r="L25" s="280">
        <v>0</v>
      </c>
      <c r="M25" s="278">
        <f t="shared" ref="M25:N44" si="3">I25+K25</f>
        <v>471</v>
      </c>
      <c r="N25" s="278">
        <f t="shared" si="3"/>
        <v>2050900</v>
      </c>
      <c r="O25" s="276"/>
    </row>
    <row r="26" spans="1:15" x14ac:dyDescent="0.4">
      <c r="A26" s="307">
        <v>19</v>
      </c>
      <c r="B26" s="298" t="s">
        <v>676</v>
      </c>
      <c r="C26" s="293">
        <v>1</v>
      </c>
      <c r="D26" s="294" t="s">
        <v>245</v>
      </c>
      <c r="E26" s="293" t="s">
        <v>7</v>
      </c>
      <c r="F26" s="293" t="s">
        <v>3</v>
      </c>
      <c r="G26" s="45">
        <v>2558</v>
      </c>
      <c r="H26" s="179" t="s">
        <v>677</v>
      </c>
      <c r="I26" s="180">
        <v>83</v>
      </c>
      <c r="J26" s="310">
        <v>140650</v>
      </c>
      <c r="K26" s="280">
        <v>0</v>
      </c>
      <c r="L26" s="280">
        <v>0</v>
      </c>
      <c r="M26" s="278">
        <f t="shared" si="3"/>
        <v>83</v>
      </c>
      <c r="N26" s="278">
        <f t="shared" si="3"/>
        <v>140650</v>
      </c>
      <c r="O26" s="276"/>
    </row>
    <row r="27" spans="1:15" x14ac:dyDescent="0.4">
      <c r="A27" s="293">
        <v>20</v>
      </c>
      <c r="B27" s="298" t="s">
        <v>678</v>
      </c>
      <c r="C27" s="293">
        <v>2</v>
      </c>
      <c r="D27" s="294" t="s">
        <v>245</v>
      </c>
      <c r="E27" s="293" t="s">
        <v>7</v>
      </c>
      <c r="F27" s="293" t="s">
        <v>3</v>
      </c>
      <c r="G27" s="45">
        <v>2542</v>
      </c>
      <c r="H27" s="179" t="s">
        <v>679</v>
      </c>
      <c r="I27" s="180">
        <v>65</v>
      </c>
      <c r="J27" s="310">
        <v>156392</v>
      </c>
      <c r="K27" s="280">
        <v>0</v>
      </c>
      <c r="L27" s="280">
        <v>0</v>
      </c>
      <c r="M27" s="278">
        <f t="shared" si="3"/>
        <v>65</v>
      </c>
      <c r="N27" s="278">
        <f t="shared" si="3"/>
        <v>156392</v>
      </c>
      <c r="O27" s="276"/>
    </row>
    <row r="28" spans="1:15" x14ac:dyDescent="0.4">
      <c r="A28" s="307">
        <v>21</v>
      </c>
      <c r="B28" s="298" t="s">
        <v>680</v>
      </c>
      <c r="C28" s="293">
        <v>3</v>
      </c>
      <c r="D28" s="294" t="s">
        <v>245</v>
      </c>
      <c r="E28" s="293" t="s">
        <v>7</v>
      </c>
      <c r="F28" s="293" t="s">
        <v>3</v>
      </c>
      <c r="G28" s="45">
        <v>2542</v>
      </c>
      <c r="H28" s="179" t="s">
        <v>681</v>
      </c>
      <c r="I28" s="180">
        <v>68</v>
      </c>
      <c r="J28" s="310">
        <v>116549</v>
      </c>
      <c r="K28" s="280">
        <v>0</v>
      </c>
      <c r="L28" s="280">
        <v>0</v>
      </c>
      <c r="M28" s="278">
        <f t="shared" si="3"/>
        <v>68</v>
      </c>
      <c r="N28" s="278">
        <f t="shared" si="3"/>
        <v>116549</v>
      </c>
      <c r="O28" s="276"/>
    </row>
    <row r="29" spans="1:15" x14ac:dyDescent="0.4">
      <c r="A29" s="307">
        <v>22</v>
      </c>
      <c r="B29" s="298" t="s">
        <v>246</v>
      </c>
      <c r="C29" s="293">
        <v>5</v>
      </c>
      <c r="D29" s="294" t="s">
        <v>245</v>
      </c>
      <c r="E29" s="293" t="s">
        <v>7</v>
      </c>
      <c r="F29" s="293" t="s">
        <v>3</v>
      </c>
      <c r="G29" s="45" t="s">
        <v>682</v>
      </c>
      <c r="H29" s="179" t="s">
        <v>247</v>
      </c>
      <c r="I29" s="180">
        <v>65</v>
      </c>
      <c r="J29" s="310">
        <v>5975</v>
      </c>
      <c r="K29" s="280">
        <v>0</v>
      </c>
      <c r="L29" s="280">
        <v>0</v>
      </c>
      <c r="M29" s="278">
        <f t="shared" si="3"/>
        <v>65</v>
      </c>
      <c r="N29" s="278">
        <f t="shared" si="3"/>
        <v>5975</v>
      </c>
      <c r="O29" s="276"/>
    </row>
    <row r="30" spans="1:15" x14ac:dyDescent="0.4">
      <c r="A30" s="293">
        <v>23</v>
      </c>
      <c r="B30" s="298" t="s">
        <v>688</v>
      </c>
      <c r="C30" s="293">
        <v>8</v>
      </c>
      <c r="D30" s="294" t="s">
        <v>689</v>
      </c>
      <c r="E30" s="293" t="s">
        <v>7</v>
      </c>
      <c r="F30" s="293" t="s">
        <v>3</v>
      </c>
      <c r="G30" s="45">
        <v>2549</v>
      </c>
      <c r="H30" s="179" t="s">
        <v>690</v>
      </c>
      <c r="I30" s="180">
        <v>168</v>
      </c>
      <c r="J30" s="310">
        <v>399490</v>
      </c>
      <c r="K30" s="280">
        <v>0</v>
      </c>
      <c r="L30" s="280">
        <v>0</v>
      </c>
      <c r="M30" s="278">
        <f t="shared" si="3"/>
        <v>168</v>
      </c>
      <c r="N30" s="278">
        <f t="shared" si="3"/>
        <v>399490</v>
      </c>
      <c r="O30" s="276"/>
    </row>
    <row r="31" spans="1:15" x14ac:dyDescent="0.4">
      <c r="A31" s="307">
        <v>24</v>
      </c>
      <c r="B31" s="298" t="s">
        <v>770</v>
      </c>
      <c r="C31" s="293">
        <v>1</v>
      </c>
      <c r="D31" s="294" t="s">
        <v>686</v>
      </c>
      <c r="E31" s="293" t="s">
        <v>7</v>
      </c>
      <c r="F31" s="293" t="s">
        <v>3</v>
      </c>
      <c r="G31" s="45">
        <v>2541</v>
      </c>
      <c r="H31" s="179" t="s">
        <v>771</v>
      </c>
      <c r="I31" s="180">
        <v>179</v>
      </c>
      <c r="J31" s="310">
        <v>2096662</v>
      </c>
      <c r="K31" s="280">
        <v>12</v>
      </c>
      <c r="L31" s="280">
        <v>1500</v>
      </c>
      <c r="M31" s="278">
        <f t="shared" si="3"/>
        <v>191</v>
      </c>
      <c r="N31" s="278">
        <f t="shared" si="3"/>
        <v>2098162</v>
      </c>
      <c r="O31" s="276"/>
    </row>
    <row r="32" spans="1:15" x14ac:dyDescent="0.4">
      <c r="A32" s="307">
        <v>25</v>
      </c>
      <c r="B32" s="298" t="s">
        <v>685</v>
      </c>
      <c r="C32" s="293">
        <v>4</v>
      </c>
      <c r="D32" s="294" t="s">
        <v>686</v>
      </c>
      <c r="E32" s="293" t="s">
        <v>7</v>
      </c>
      <c r="F32" s="293" t="s">
        <v>3</v>
      </c>
      <c r="G32" s="45">
        <v>2542</v>
      </c>
      <c r="H32" s="179" t="s">
        <v>687</v>
      </c>
      <c r="I32" s="180">
        <v>114</v>
      </c>
      <c r="J32" s="310">
        <v>49949</v>
      </c>
      <c r="K32" s="280">
        <v>0</v>
      </c>
      <c r="L32" s="280">
        <v>0</v>
      </c>
      <c r="M32" s="278">
        <f t="shared" si="3"/>
        <v>114</v>
      </c>
      <c r="N32" s="278">
        <f t="shared" si="3"/>
        <v>49949</v>
      </c>
      <c r="O32" s="276"/>
    </row>
    <row r="33" spans="1:15" x14ac:dyDescent="0.4">
      <c r="A33" s="293">
        <v>26</v>
      </c>
      <c r="B33" s="298" t="s">
        <v>768</v>
      </c>
      <c r="C33" s="293">
        <v>7</v>
      </c>
      <c r="D33" s="294" t="s">
        <v>686</v>
      </c>
      <c r="E33" s="293" t="s">
        <v>7</v>
      </c>
      <c r="F33" s="293" t="s">
        <v>3</v>
      </c>
      <c r="G33" s="45">
        <v>2541</v>
      </c>
      <c r="H33" s="179" t="s">
        <v>769</v>
      </c>
      <c r="I33" s="180">
        <v>69</v>
      </c>
      <c r="J33" s="310">
        <v>473000</v>
      </c>
      <c r="K33" s="280">
        <v>16</v>
      </c>
      <c r="L33" s="280">
        <v>800</v>
      </c>
      <c r="M33" s="278">
        <f t="shared" si="3"/>
        <v>85</v>
      </c>
      <c r="N33" s="278">
        <f t="shared" si="3"/>
        <v>473800</v>
      </c>
      <c r="O33" s="276"/>
    </row>
    <row r="34" spans="1:15" x14ac:dyDescent="0.4">
      <c r="A34" s="307">
        <v>27</v>
      </c>
      <c r="B34" s="298" t="s">
        <v>691</v>
      </c>
      <c r="C34" s="293">
        <v>3</v>
      </c>
      <c r="D34" s="293" t="s">
        <v>70</v>
      </c>
      <c r="E34" s="293" t="s">
        <v>7</v>
      </c>
      <c r="F34" s="293" t="s">
        <v>3</v>
      </c>
      <c r="G34" s="295" t="s">
        <v>692</v>
      </c>
      <c r="H34" s="169" t="s">
        <v>693</v>
      </c>
      <c r="I34" s="293">
        <v>154</v>
      </c>
      <c r="J34" s="310">
        <v>1156900</v>
      </c>
      <c r="K34" s="280">
        <v>0</v>
      </c>
      <c r="L34" s="280">
        <v>0</v>
      </c>
      <c r="M34" s="278">
        <f t="shared" si="3"/>
        <v>154</v>
      </c>
      <c r="N34" s="278">
        <f t="shared" si="3"/>
        <v>1156900</v>
      </c>
      <c r="O34" s="276"/>
    </row>
    <row r="35" spans="1:15" x14ac:dyDescent="0.4">
      <c r="A35" s="307">
        <v>28</v>
      </c>
      <c r="B35" s="169" t="s">
        <v>694</v>
      </c>
      <c r="C35" s="293">
        <v>5</v>
      </c>
      <c r="D35" s="293" t="s">
        <v>70</v>
      </c>
      <c r="E35" s="293" t="s">
        <v>7</v>
      </c>
      <c r="F35" s="293" t="s">
        <v>3</v>
      </c>
      <c r="G35" s="295" t="s">
        <v>695</v>
      </c>
      <c r="H35" s="169" t="s">
        <v>696</v>
      </c>
      <c r="I35" s="293">
        <v>265</v>
      </c>
      <c r="J35" s="310">
        <v>1596100</v>
      </c>
      <c r="K35" s="280">
        <v>0</v>
      </c>
      <c r="L35" s="280">
        <v>0</v>
      </c>
      <c r="M35" s="278">
        <f t="shared" si="3"/>
        <v>265</v>
      </c>
      <c r="N35" s="278">
        <f t="shared" si="3"/>
        <v>1596100</v>
      </c>
      <c r="O35" s="276"/>
    </row>
    <row r="36" spans="1:15" x14ac:dyDescent="0.4">
      <c r="A36" s="293">
        <v>29</v>
      </c>
      <c r="B36" s="298" t="s">
        <v>69</v>
      </c>
      <c r="C36" s="293">
        <v>7</v>
      </c>
      <c r="D36" s="293" t="s">
        <v>70</v>
      </c>
      <c r="E36" s="293" t="s">
        <v>7</v>
      </c>
      <c r="F36" s="293" t="s">
        <v>3</v>
      </c>
      <c r="G36" s="295">
        <v>2531</v>
      </c>
      <c r="H36" s="169" t="s">
        <v>71</v>
      </c>
      <c r="I36" s="293">
        <v>693</v>
      </c>
      <c r="J36" s="310">
        <v>3582450</v>
      </c>
      <c r="K36" s="280">
        <v>0</v>
      </c>
      <c r="L36" s="280">
        <v>0</v>
      </c>
      <c r="M36" s="278">
        <f t="shared" si="3"/>
        <v>693</v>
      </c>
      <c r="N36" s="278">
        <f t="shared" si="3"/>
        <v>3582450</v>
      </c>
      <c r="O36" s="276"/>
    </row>
    <row r="37" spans="1:15" x14ac:dyDescent="0.4">
      <c r="A37" s="307">
        <v>30</v>
      </c>
      <c r="B37" s="169" t="s">
        <v>72</v>
      </c>
      <c r="C37" s="293">
        <v>9</v>
      </c>
      <c r="D37" s="293" t="s">
        <v>70</v>
      </c>
      <c r="E37" s="293" t="s">
        <v>7</v>
      </c>
      <c r="F37" s="293" t="s">
        <v>3</v>
      </c>
      <c r="G37" s="295">
        <v>2544</v>
      </c>
      <c r="H37" s="169" t="s">
        <v>73</v>
      </c>
      <c r="I37" s="293">
        <v>145</v>
      </c>
      <c r="J37" s="310">
        <v>962850</v>
      </c>
      <c r="K37" s="280">
        <v>0</v>
      </c>
      <c r="L37" s="280">
        <v>0</v>
      </c>
      <c r="M37" s="278">
        <f t="shared" si="3"/>
        <v>145</v>
      </c>
      <c r="N37" s="278">
        <f t="shared" si="3"/>
        <v>962850</v>
      </c>
      <c r="O37" s="276"/>
    </row>
    <row r="38" spans="1:15" x14ac:dyDescent="0.4">
      <c r="A38" s="307">
        <v>31</v>
      </c>
      <c r="B38" s="169" t="s">
        <v>694</v>
      </c>
      <c r="C38" s="293">
        <v>13</v>
      </c>
      <c r="D38" s="293" t="s">
        <v>70</v>
      </c>
      <c r="E38" s="293" t="s">
        <v>7</v>
      </c>
      <c r="F38" s="293" t="s">
        <v>3</v>
      </c>
      <c r="G38" s="295" t="s">
        <v>89</v>
      </c>
      <c r="H38" s="169" t="s">
        <v>772</v>
      </c>
      <c r="I38" s="293">
        <v>314</v>
      </c>
      <c r="J38" s="310">
        <v>2500000</v>
      </c>
      <c r="K38" s="280">
        <v>19</v>
      </c>
      <c r="L38" s="280">
        <v>460</v>
      </c>
      <c r="M38" s="278">
        <f t="shared" si="3"/>
        <v>333</v>
      </c>
      <c r="N38" s="278">
        <f t="shared" si="3"/>
        <v>2500460</v>
      </c>
      <c r="O38" s="276"/>
    </row>
    <row r="39" spans="1:15" x14ac:dyDescent="0.4">
      <c r="A39" s="293">
        <v>32</v>
      </c>
      <c r="B39" s="169" t="s">
        <v>74</v>
      </c>
      <c r="C39" s="293">
        <v>4</v>
      </c>
      <c r="D39" s="293" t="s">
        <v>75</v>
      </c>
      <c r="E39" s="293" t="s">
        <v>7</v>
      </c>
      <c r="F39" s="293" t="s">
        <v>3</v>
      </c>
      <c r="G39" s="295" t="s">
        <v>76</v>
      </c>
      <c r="H39" s="169" t="s">
        <v>77</v>
      </c>
      <c r="I39" s="293">
        <v>93</v>
      </c>
      <c r="J39" s="310">
        <v>107400</v>
      </c>
      <c r="K39" s="280">
        <v>0</v>
      </c>
      <c r="L39" s="280">
        <v>0</v>
      </c>
      <c r="M39" s="278">
        <f t="shared" si="3"/>
        <v>93</v>
      </c>
      <c r="N39" s="278">
        <f t="shared" si="3"/>
        <v>107400</v>
      </c>
      <c r="O39" s="276"/>
    </row>
    <row r="40" spans="1:15" x14ac:dyDescent="0.4">
      <c r="A40" s="307">
        <v>33</v>
      </c>
      <c r="B40" s="169" t="s">
        <v>78</v>
      </c>
      <c r="C40" s="293">
        <v>6</v>
      </c>
      <c r="D40" s="293" t="s">
        <v>75</v>
      </c>
      <c r="E40" s="293" t="s">
        <v>7</v>
      </c>
      <c r="F40" s="293" t="s">
        <v>3</v>
      </c>
      <c r="G40" s="295" t="s">
        <v>79</v>
      </c>
      <c r="H40" s="169" t="s">
        <v>80</v>
      </c>
      <c r="I40" s="293">
        <v>209</v>
      </c>
      <c r="J40" s="310">
        <v>48500</v>
      </c>
      <c r="K40" s="280">
        <v>0</v>
      </c>
      <c r="L40" s="280">
        <v>0</v>
      </c>
      <c r="M40" s="278">
        <f t="shared" si="3"/>
        <v>209</v>
      </c>
      <c r="N40" s="278">
        <f t="shared" si="3"/>
        <v>48500</v>
      </c>
      <c r="O40" s="276"/>
    </row>
    <row r="41" spans="1:15" x14ac:dyDescent="0.4">
      <c r="A41" s="307">
        <v>34</v>
      </c>
      <c r="B41" s="169" t="s">
        <v>81</v>
      </c>
      <c r="C41" s="293">
        <v>10</v>
      </c>
      <c r="D41" s="293" t="s">
        <v>75</v>
      </c>
      <c r="E41" s="293" t="s">
        <v>7</v>
      </c>
      <c r="F41" s="293" t="s">
        <v>3</v>
      </c>
      <c r="G41" s="295" t="s">
        <v>82</v>
      </c>
      <c r="H41" s="169" t="s">
        <v>83</v>
      </c>
      <c r="I41" s="293">
        <v>182</v>
      </c>
      <c r="J41" s="310">
        <v>1302650</v>
      </c>
      <c r="K41" s="280">
        <v>0</v>
      </c>
      <c r="L41" s="280">
        <v>0</v>
      </c>
      <c r="M41" s="278">
        <f t="shared" si="3"/>
        <v>182</v>
      </c>
      <c r="N41" s="278">
        <f t="shared" si="3"/>
        <v>1302650</v>
      </c>
      <c r="O41" s="276"/>
    </row>
    <row r="42" spans="1:15" x14ac:dyDescent="0.4">
      <c r="A42" s="293">
        <v>35</v>
      </c>
      <c r="B42" s="169" t="s">
        <v>84</v>
      </c>
      <c r="C42" s="293">
        <v>13</v>
      </c>
      <c r="D42" s="293" t="s">
        <v>75</v>
      </c>
      <c r="E42" s="293" t="s">
        <v>7</v>
      </c>
      <c r="F42" s="293" t="s">
        <v>3</v>
      </c>
      <c r="G42" s="295" t="s">
        <v>85</v>
      </c>
      <c r="H42" s="169" t="s">
        <v>86</v>
      </c>
      <c r="I42" s="293">
        <v>247</v>
      </c>
      <c r="J42" s="310">
        <v>826400</v>
      </c>
      <c r="K42" s="280">
        <v>0</v>
      </c>
      <c r="L42" s="280">
        <v>0</v>
      </c>
      <c r="M42" s="278">
        <f t="shared" si="3"/>
        <v>247</v>
      </c>
      <c r="N42" s="278">
        <f t="shared" si="3"/>
        <v>826400</v>
      </c>
      <c r="O42" s="276"/>
    </row>
    <row r="43" spans="1:15" x14ac:dyDescent="0.4">
      <c r="A43" s="307">
        <v>36</v>
      </c>
      <c r="B43" s="169" t="s">
        <v>87</v>
      </c>
      <c r="C43" s="293">
        <v>4</v>
      </c>
      <c r="D43" s="293" t="s">
        <v>88</v>
      </c>
      <c r="E43" s="293" t="s">
        <v>7</v>
      </c>
      <c r="F43" s="293" t="s">
        <v>3</v>
      </c>
      <c r="G43" s="295" t="s">
        <v>89</v>
      </c>
      <c r="H43" s="169" t="s">
        <v>90</v>
      </c>
      <c r="I43" s="293">
        <v>110</v>
      </c>
      <c r="J43" s="310">
        <v>331500</v>
      </c>
      <c r="K43" s="280">
        <v>0</v>
      </c>
      <c r="L43" s="280">
        <v>0</v>
      </c>
      <c r="M43" s="278">
        <f t="shared" si="3"/>
        <v>110</v>
      </c>
      <c r="N43" s="278">
        <f t="shared" si="3"/>
        <v>331500</v>
      </c>
      <c r="O43" s="276"/>
    </row>
    <row r="44" spans="1:15" x14ac:dyDescent="0.4">
      <c r="A44" s="307">
        <v>37</v>
      </c>
      <c r="B44" s="298" t="s">
        <v>773</v>
      </c>
      <c r="C44" s="293">
        <v>2</v>
      </c>
      <c r="D44" s="294" t="s">
        <v>88</v>
      </c>
      <c r="E44" s="293" t="s">
        <v>7</v>
      </c>
      <c r="F44" s="293" t="s">
        <v>3</v>
      </c>
      <c r="G44" s="295" t="s">
        <v>82</v>
      </c>
      <c r="H44" s="169" t="s">
        <v>774</v>
      </c>
      <c r="I44" s="293">
        <v>391</v>
      </c>
      <c r="J44" s="310">
        <v>7305000</v>
      </c>
      <c r="K44" s="280">
        <v>15</v>
      </c>
      <c r="L44" s="280">
        <v>1500</v>
      </c>
      <c r="M44" s="278">
        <f t="shared" si="3"/>
        <v>406</v>
      </c>
      <c r="N44" s="278">
        <f t="shared" si="3"/>
        <v>7306500</v>
      </c>
      <c r="O44" s="276"/>
    </row>
    <row r="45" spans="1:15" x14ac:dyDescent="0.4">
      <c r="A45" s="293">
        <v>38</v>
      </c>
      <c r="B45" s="298" t="s">
        <v>683</v>
      </c>
      <c r="C45" s="293">
        <v>7</v>
      </c>
      <c r="D45" s="294" t="s">
        <v>88</v>
      </c>
      <c r="E45" s="293" t="s">
        <v>7</v>
      </c>
      <c r="F45" s="293" t="s">
        <v>3</v>
      </c>
      <c r="G45" s="45">
        <v>2542</v>
      </c>
      <c r="H45" s="179" t="s">
        <v>684</v>
      </c>
      <c r="I45" s="293">
        <v>246</v>
      </c>
      <c r="J45" s="310">
        <v>1038189</v>
      </c>
      <c r="K45" s="280">
        <v>0</v>
      </c>
      <c r="L45" s="280">
        <v>0</v>
      </c>
      <c r="M45" s="278">
        <f t="shared" ref="M45:N45" si="4">I45+K45</f>
        <v>246</v>
      </c>
      <c r="N45" s="278">
        <f t="shared" si="4"/>
        <v>1038189</v>
      </c>
      <c r="O45" s="276"/>
    </row>
    <row r="46" spans="1:15" ht="21.6" thickBot="1" x14ac:dyDescent="0.45">
      <c r="A46" s="287"/>
      <c r="B46" s="667" t="s">
        <v>2</v>
      </c>
      <c r="C46" s="668"/>
      <c r="D46" s="668"/>
      <c r="E46" s="668"/>
      <c r="F46" s="668"/>
      <c r="G46" s="668"/>
      <c r="H46" s="669"/>
      <c r="I46" s="287"/>
      <c r="J46" s="311">
        <f>SUM(J23:J45)</f>
        <v>27566376</v>
      </c>
      <c r="K46" s="312">
        <f t="shared" ref="K46:N46" si="5">SUM(K23:K45)</f>
        <v>62</v>
      </c>
      <c r="L46" s="311">
        <f t="shared" si="5"/>
        <v>4260</v>
      </c>
      <c r="M46" s="311">
        <f t="shared" si="5"/>
        <v>5302</v>
      </c>
      <c r="N46" s="311">
        <f t="shared" si="5"/>
        <v>27570636</v>
      </c>
      <c r="O46" s="282"/>
    </row>
    <row r="47" spans="1:15" x14ac:dyDescent="0.4">
      <c r="A47" s="318">
        <v>39</v>
      </c>
      <c r="B47" s="298" t="s">
        <v>697</v>
      </c>
      <c r="C47" s="180">
        <v>2</v>
      </c>
      <c r="D47" s="180" t="s">
        <v>92</v>
      </c>
      <c r="E47" s="180" t="s">
        <v>9</v>
      </c>
      <c r="F47" s="180" t="s">
        <v>3</v>
      </c>
      <c r="G47" s="279">
        <v>2540</v>
      </c>
      <c r="H47" s="179" t="s">
        <v>700</v>
      </c>
      <c r="I47" s="180">
        <v>54</v>
      </c>
      <c r="J47" s="182">
        <v>107980</v>
      </c>
      <c r="K47" s="182">
        <v>0</v>
      </c>
      <c r="L47" s="182">
        <v>0</v>
      </c>
      <c r="M47" s="278">
        <f t="shared" ref="M47:N62" si="6">I47+K47</f>
        <v>54</v>
      </c>
      <c r="N47" s="278">
        <f t="shared" si="6"/>
        <v>107980</v>
      </c>
      <c r="O47" s="290"/>
    </row>
    <row r="48" spans="1:15" x14ac:dyDescent="0.4">
      <c r="A48" s="318">
        <v>40</v>
      </c>
      <c r="B48" s="322" t="s">
        <v>698</v>
      </c>
      <c r="C48" s="318">
        <v>3</v>
      </c>
      <c r="D48" s="319" t="s">
        <v>92</v>
      </c>
      <c r="E48" s="291" t="s">
        <v>9</v>
      </c>
      <c r="F48" s="291" t="s">
        <v>3</v>
      </c>
      <c r="G48" s="279">
        <v>2545</v>
      </c>
      <c r="H48" s="290" t="s">
        <v>699</v>
      </c>
      <c r="I48" s="291">
        <v>35</v>
      </c>
      <c r="J48" s="320">
        <v>25250</v>
      </c>
      <c r="K48" s="320">
        <v>0</v>
      </c>
      <c r="L48" s="320">
        <v>0</v>
      </c>
      <c r="M48" s="278">
        <f t="shared" si="6"/>
        <v>35</v>
      </c>
      <c r="N48" s="278">
        <f t="shared" si="6"/>
        <v>25250</v>
      </c>
      <c r="O48" s="290"/>
    </row>
    <row r="49" spans="1:15" x14ac:dyDescent="0.4">
      <c r="A49" s="318">
        <v>41</v>
      </c>
      <c r="B49" s="322" t="s">
        <v>91</v>
      </c>
      <c r="C49" s="318">
        <v>5</v>
      </c>
      <c r="D49" s="319" t="s">
        <v>92</v>
      </c>
      <c r="E49" s="291" t="s">
        <v>9</v>
      </c>
      <c r="F49" s="291" t="s">
        <v>3</v>
      </c>
      <c r="G49" s="345" t="s">
        <v>93</v>
      </c>
      <c r="H49" s="290" t="s">
        <v>94</v>
      </c>
      <c r="I49" s="291">
        <v>62</v>
      </c>
      <c r="J49" s="320">
        <v>38090</v>
      </c>
      <c r="K49" s="320">
        <v>0</v>
      </c>
      <c r="L49" s="320">
        <v>0</v>
      </c>
      <c r="M49" s="278">
        <f t="shared" si="6"/>
        <v>62</v>
      </c>
      <c r="N49" s="278">
        <f t="shared" si="6"/>
        <v>38090</v>
      </c>
      <c r="O49" s="290"/>
    </row>
    <row r="50" spans="1:15" x14ac:dyDescent="0.4">
      <c r="A50" s="318">
        <v>42</v>
      </c>
      <c r="B50" s="276" t="s">
        <v>95</v>
      </c>
      <c r="C50" s="180">
        <v>1</v>
      </c>
      <c r="D50" s="180" t="s">
        <v>96</v>
      </c>
      <c r="E50" s="180" t="s">
        <v>9</v>
      </c>
      <c r="F50" s="180" t="s">
        <v>3</v>
      </c>
      <c r="G50" s="346" t="s">
        <v>97</v>
      </c>
      <c r="H50" s="276" t="s">
        <v>98</v>
      </c>
      <c r="I50" s="180">
        <v>53</v>
      </c>
      <c r="J50" s="182">
        <v>19341</v>
      </c>
      <c r="K50" s="182">
        <v>0</v>
      </c>
      <c r="L50" s="182">
        <v>0</v>
      </c>
      <c r="M50" s="278">
        <f t="shared" si="6"/>
        <v>53</v>
      </c>
      <c r="N50" s="278">
        <f t="shared" si="6"/>
        <v>19341</v>
      </c>
      <c r="O50" s="276"/>
    </row>
    <row r="51" spans="1:15" x14ac:dyDescent="0.4">
      <c r="A51" s="318">
        <v>43</v>
      </c>
      <c r="B51" s="324" t="s">
        <v>701</v>
      </c>
      <c r="C51" s="180">
        <v>2</v>
      </c>
      <c r="D51" s="180" t="s">
        <v>96</v>
      </c>
      <c r="E51" s="180" t="s">
        <v>9</v>
      </c>
      <c r="F51" s="180" t="s">
        <v>3</v>
      </c>
      <c r="G51" s="279">
        <v>2544</v>
      </c>
      <c r="H51" s="276" t="s">
        <v>702</v>
      </c>
      <c r="I51" s="180">
        <v>50</v>
      </c>
      <c r="J51" s="182">
        <v>45120</v>
      </c>
      <c r="K51" s="182">
        <v>0</v>
      </c>
      <c r="L51" s="182">
        <v>0</v>
      </c>
      <c r="M51" s="278">
        <f t="shared" si="6"/>
        <v>50</v>
      </c>
      <c r="N51" s="278">
        <f t="shared" si="6"/>
        <v>45120</v>
      </c>
      <c r="O51" s="276"/>
    </row>
    <row r="52" spans="1:15" x14ac:dyDescent="0.4">
      <c r="A52" s="318">
        <v>44</v>
      </c>
      <c r="B52" s="324" t="s">
        <v>99</v>
      </c>
      <c r="C52" s="180">
        <v>3</v>
      </c>
      <c r="D52" s="180" t="s">
        <v>96</v>
      </c>
      <c r="E52" s="180" t="s">
        <v>9</v>
      </c>
      <c r="F52" s="180" t="s">
        <v>3</v>
      </c>
      <c r="G52" s="346" t="s">
        <v>100</v>
      </c>
      <c r="H52" s="276" t="s">
        <v>101</v>
      </c>
      <c r="I52" s="180">
        <v>30</v>
      </c>
      <c r="J52" s="182">
        <v>95272</v>
      </c>
      <c r="K52" s="182">
        <v>0</v>
      </c>
      <c r="L52" s="182">
        <v>0</v>
      </c>
      <c r="M52" s="278">
        <f t="shared" si="6"/>
        <v>30</v>
      </c>
      <c r="N52" s="278">
        <f t="shared" si="6"/>
        <v>95272</v>
      </c>
      <c r="O52" s="180"/>
    </row>
    <row r="53" spans="1:15" x14ac:dyDescent="0.4">
      <c r="A53" s="318">
        <v>45</v>
      </c>
      <c r="B53" s="298" t="s">
        <v>349</v>
      </c>
      <c r="C53" s="180">
        <v>4</v>
      </c>
      <c r="D53" s="180" t="s">
        <v>96</v>
      </c>
      <c r="E53" s="180" t="s">
        <v>9</v>
      </c>
      <c r="F53" s="180" t="s">
        <v>3</v>
      </c>
      <c r="G53" s="279">
        <v>2545</v>
      </c>
      <c r="H53" s="179" t="s">
        <v>335</v>
      </c>
      <c r="I53" s="180">
        <v>83</v>
      </c>
      <c r="J53" s="182">
        <v>150800</v>
      </c>
      <c r="K53" s="182">
        <v>0</v>
      </c>
      <c r="L53" s="182">
        <v>0</v>
      </c>
      <c r="M53" s="278">
        <f t="shared" si="6"/>
        <v>83</v>
      </c>
      <c r="N53" s="278">
        <f t="shared" si="6"/>
        <v>150800</v>
      </c>
      <c r="O53" s="180"/>
    </row>
    <row r="54" spans="1:15" x14ac:dyDescent="0.4">
      <c r="A54" s="318">
        <v>46</v>
      </c>
      <c r="B54" s="298" t="s">
        <v>703</v>
      </c>
      <c r="C54" s="180">
        <v>5</v>
      </c>
      <c r="D54" s="180" t="s">
        <v>96</v>
      </c>
      <c r="E54" s="180" t="s">
        <v>9</v>
      </c>
      <c r="F54" s="180" t="s">
        <v>3</v>
      </c>
      <c r="G54" s="279">
        <v>2530</v>
      </c>
      <c r="H54" s="179" t="s">
        <v>704</v>
      </c>
      <c r="I54" s="180">
        <v>92</v>
      </c>
      <c r="J54" s="182">
        <v>469333</v>
      </c>
      <c r="K54" s="182">
        <v>0</v>
      </c>
      <c r="L54" s="182">
        <v>0</v>
      </c>
      <c r="M54" s="278">
        <f t="shared" si="6"/>
        <v>92</v>
      </c>
      <c r="N54" s="278">
        <f t="shared" si="6"/>
        <v>469333</v>
      </c>
      <c r="O54" s="180"/>
    </row>
    <row r="55" spans="1:15" x14ac:dyDescent="0.4">
      <c r="A55" s="318">
        <v>47</v>
      </c>
      <c r="B55" s="298" t="s">
        <v>705</v>
      </c>
      <c r="C55" s="180">
        <v>1</v>
      </c>
      <c r="D55" s="180" t="s">
        <v>103</v>
      </c>
      <c r="E55" s="180" t="s">
        <v>9</v>
      </c>
      <c r="F55" s="180" t="s">
        <v>3</v>
      </c>
      <c r="G55" s="279">
        <v>2564</v>
      </c>
      <c r="H55" s="179" t="s">
        <v>706</v>
      </c>
      <c r="I55" s="180">
        <v>80</v>
      </c>
      <c r="J55" s="182">
        <v>28850</v>
      </c>
      <c r="K55" s="182">
        <v>0</v>
      </c>
      <c r="L55" s="182">
        <v>0</v>
      </c>
      <c r="M55" s="278">
        <f t="shared" si="6"/>
        <v>80</v>
      </c>
      <c r="N55" s="278">
        <f t="shared" si="6"/>
        <v>28850</v>
      </c>
      <c r="O55" s="180"/>
    </row>
    <row r="56" spans="1:15" x14ac:dyDescent="0.4">
      <c r="A56" s="318">
        <v>48</v>
      </c>
      <c r="B56" s="298" t="s">
        <v>340</v>
      </c>
      <c r="C56" s="180">
        <v>2</v>
      </c>
      <c r="D56" s="180" t="s">
        <v>103</v>
      </c>
      <c r="E56" s="180" t="s">
        <v>9</v>
      </c>
      <c r="F56" s="180" t="s">
        <v>3</v>
      </c>
      <c r="G56" s="279">
        <v>2558</v>
      </c>
      <c r="H56" s="169" t="s">
        <v>323</v>
      </c>
      <c r="I56" s="180">
        <v>47</v>
      </c>
      <c r="J56" s="182">
        <v>37200</v>
      </c>
      <c r="K56" s="182">
        <v>0</v>
      </c>
      <c r="L56" s="182">
        <v>0</v>
      </c>
      <c r="M56" s="278">
        <f t="shared" si="6"/>
        <v>47</v>
      </c>
      <c r="N56" s="278">
        <f t="shared" si="6"/>
        <v>37200</v>
      </c>
      <c r="O56" s="180"/>
    </row>
    <row r="57" spans="1:15" x14ac:dyDescent="0.4">
      <c r="A57" s="318">
        <v>49</v>
      </c>
      <c r="B57" s="276" t="s">
        <v>102</v>
      </c>
      <c r="C57" s="180">
        <v>4</v>
      </c>
      <c r="D57" s="180" t="s">
        <v>103</v>
      </c>
      <c r="E57" s="180" t="s">
        <v>9</v>
      </c>
      <c r="F57" s="180" t="s">
        <v>3</v>
      </c>
      <c r="G57" s="346" t="s">
        <v>93</v>
      </c>
      <c r="H57" s="276" t="s">
        <v>104</v>
      </c>
      <c r="I57" s="180">
        <v>48</v>
      </c>
      <c r="J57" s="182">
        <v>66110</v>
      </c>
      <c r="K57" s="182">
        <v>0</v>
      </c>
      <c r="L57" s="182">
        <v>0</v>
      </c>
      <c r="M57" s="278">
        <f t="shared" si="6"/>
        <v>48</v>
      </c>
      <c r="N57" s="278">
        <f t="shared" si="6"/>
        <v>66110</v>
      </c>
      <c r="O57" s="276"/>
    </row>
    <row r="58" spans="1:15" x14ac:dyDescent="0.4">
      <c r="A58" s="318">
        <v>50</v>
      </c>
      <c r="B58" s="298" t="s">
        <v>346</v>
      </c>
      <c r="C58" s="180">
        <v>5</v>
      </c>
      <c r="D58" s="180" t="s">
        <v>103</v>
      </c>
      <c r="E58" s="180" t="s">
        <v>9</v>
      </c>
      <c r="F58" s="180" t="s">
        <v>3</v>
      </c>
      <c r="G58" s="279">
        <v>2545</v>
      </c>
      <c r="H58" s="179" t="s">
        <v>332</v>
      </c>
      <c r="I58" s="180">
        <v>77</v>
      </c>
      <c r="J58" s="182">
        <v>150200</v>
      </c>
      <c r="K58" s="182">
        <v>0</v>
      </c>
      <c r="L58" s="182">
        <v>0</v>
      </c>
      <c r="M58" s="278">
        <f t="shared" si="6"/>
        <v>77</v>
      </c>
      <c r="N58" s="278">
        <f t="shared" si="6"/>
        <v>150200</v>
      </c>
      <c r="O58" s="276"/>
    </row>
    <row r="59" spans="1:15" x14ac:dyDescent="0.4">
      <c r="A59" s="318">
        <v>51</v>
      </c>
      <c r="B59" s="298" t="s">
        <v>345</v>
      </c>
      <c r="C59" s="180">
        <v>6</v>
      </c>
      <c r="D59" s="180" t="s">
        <v>103</v>
      </c>
      <c r="E59" s="180" t="s">
        <v>9</v>
      </c>
      <c r="F59" s="180" t="s">
        <v>3</v>
      </c>
      <c r="G59" s="279">
        <v>2546</v>
      </c>
      <c r="H59" s="179" t="s">
        <v>330</v>
      </c>
      <c r="I59" s="180">
        <v>45</v>
      </c>
      <c r="J59" s="182">
        <v>52200</v>
      </c>
      <c r="K59" s="182">
        <v>0</v>
      </c>
      <c r="L59" s="182">
        <v>0</v>
      </c>
      <c r="M59" s="278">
        <f t="shared" si="6"/>
        <v>45</v>
      </c>
      <c r="N59" s="278">
        <f t="shared" si="6"/>
        <v>52200</v>
      </c>
      <c r="O59" s="276"/>
    </row>
    <row r="60" spans="1:15" x14ac:dyDescent="0.4">
      <c r="A60" s="318">
        <v>52</v>
      </c>
      <c r="B60" s="298" t="s">
        <v>345</v>
      </c>
      <c r="C60" s="180">
        <v>7</v>
      </c>
      <c r="D60" s="180" t="s">
        <v>103</v>
      </c>
      <c r="E60" s="180" t="s">
        <v>9</v>
      </c>
      <c r="F60" s="180" t="s">
        <v>3</v>
      </c>
      <c r="G60" s="279">
        <v>2567</v>
      </c>
      <c r="H60" s="179" t="s">
        <v>331</v>
      </c>
      <c r="I60" s="180">
        <v>64</v>
      </c>
      <c r="J60" s="182">
        <v>116360</v>
      </c>
      <c r="K60" s="182">
        <v>0</v>
      </c>
      <c r="L60" s="182">
        <v>0</v>
      </c>
      <c r="M60" s="278">
        <f t="shared" si="6"/>
        <v>64</v>
      </c>
      <c r="N60" s="278">
        <f t="shared" si="6"/>
        <v>116360</v>
      </c>
      <c r="O60" s="276"/>
    </row>
    <row r="61" spans="1:15" x14ac:dyDescent="0.4">
      <c r="A61" s="318">
        <v>53</v>
      </c>
      <c r="B61" s="298" t="s">
        <v>339</v>
      </c>
      <c r="C61" s="180">
        <v>8</v>
      </c>
      <c r="D61" s="180" t="s">
        <v>103</v>
      </c>
      <c r="E61" s="180" t="s">
        <v>9</v>
      </c>
      <c r="F61" s="180" t="s">
        <v>3</v>
      </c>
      <c r="G61" s="279">
        <v>2542</v>
      </c>
      <c r="H61" s="347" t="s">
        <v>707</v>
      </c>
      <c r="I61" s="180">
        <v>44</v>
      </c>
      <c r="J61" s="182">
        <v>220400</v>
      </c>
      <c r="K61" s="182">
        <v>0</v>
      </c>
      <c r="L61" s="182">
        <v>0</v>
      </c>
      <c r="M61" s="278">
        <f t="shared" si="6"/>
        <v>44</v>
      </c>
      <c r="N61" s="278">
        <f t="shared" si="6"/>
        <v>220400</v>
      </c>
      <c r="O61" s="276"/>
    </row>
    <row r="62" spans="1:15" x14ac:dyDescent="0.4">
      <c r="A62" s="318">
        <v>54</v>
      </c>
      <c r="B62" s="298" t="s">
        <v>339</v>
      </c>
      <c r="C62" s="180">
        <v>9</v>
      </c>
      <c r="D62" s="180" t="s">
        <v>103</v>
      </c>
      <c r="E62" s="180" t="s">
        <v>9</v>
      </c>
      <c r="F62" s="180" t="s">
        <v>3</v>
      </c>
      <c r="G62" s="279">
        <v>2560</v>
      </c>
      <c r="H62" s="179" t="s">
        <v>322</v>
      </c>
      <c r="I62" s="180">
        <v>41</v>
      </c>
      <c r="J62" s="182">
        <v>53500</v>
      </c>
      <c r="K62" s="182">
        <v>0</v>
      </c>
      <c r="L62" s="182">
        <v>0</v>
      </c>
      <c r="M62" s="278">
        <f t="shared" si="6"/>
        <v>41</v>
      </c>
      <c r="N62" s="278">
        <f t="shared" si="6"/>
        <v>53500</v>
      </c>
      <c r="O62" s="276"/>
    </row>
    <row r="63" spans="1:15" x14ac:dyDescent="0.4">
      <c r="A63" s="318">
        <v>55</v>
      </c>
      <c r="B63" s="298" t="s">
        <v>347</v>
      </c>
      <c r="C63" s="180">
        <v>1</v>
      </c>
      <c r="D63" s="180" t="s">
        <v>9</v>
      </c>
      <c r="E63" s="180" t="s">
        <v>9</v>
      </c>
      <c r="F63" s="180" t="s">
        <v>3</v>
      </c>
      <c r="G63" s="279">
        <v>2558</v>
      </c>
      <c r="H63" s="179" t="s">
        <v>333</v>
      </c>
      <c r="I63" s="180">
        <v>66</v>
      </c>
      <c r="J63" s="182">
        <v>153400</v>
      </c>
      <c r="K63" s="182">
        <v>0</v>
      </c>
      <c r="L63" s="182">
        <v>0</v>
      </c>
      <c r="M63" s="278">
        <f t="shared" ref="M63:N72" si="7">I63+K63</f>
        <v>66</v>
      </c>
      <c r="N63" s="278">
        <f t="shared" si="7"/>
        <v>153400</v>
      </c>
      <c r="O63" s="276"/>
    </row>
    <row r="64" spans="1:15" x14ac:dyDescent="0.4">
      <c r="A64" s="318">
        <v>56</v>
      </c>
      <c r="B64" s="298" t="s">
        <v>336</v>
      </c>
      <c r="C64" s="180">
        <v>4</v>
      </c>
      <c r="D64" s="180" t="s">
        <v>9</v>
      </c>
      <c r="E64" s="180" t="s">
        <v>9</v>
      </c>
      <c r="F64" s="180" t="s">
        <v>3</v>
      </c>
      <c r="G64" s="279">
        <v>2560</v>
      </c>
      <c r="H64" s="179" t="s">
        <v>319</v>
      </c>
      <c r="I64" s="180">
        <v>60</v>
      </c>
      <c r="J64" s="182">
        <v>131300</v>
      </c>
      <c r="K64" s="182">
        <v>0</v>
      </c>
      <c r="L64" s="182">
        <v>0</v>
      </c>
      <c r="M64" s="278">
        <f t="shared" si="7"/>
        <v>60</v>
      </c>
      <c r="N64" s="278">
        <f t="shared" si="7"/>
        <v>131300</v>
      </c>
      <c r="O64" s="276"/>
    </row>
    <row r="65" spans="1:15" x14ac:dyDescent="0.4">
      <c r="A65" s="318">
        <v>57</v>
      </c>
      <c r="B65" s="298" t="s">
        <v>337</v>
      </c>
      <c r="C65" s="180">
        <v>5</v>
      </c>
      <c r="D65" s="180" t="s">
        <v>9</v>
      </c>
      <c r="E65" s="180" t="s">
        <v>9</v>
      </c>
      <c r="F65" s="180" t="s">
        <v>3</v>
      </c>
      <c r="G65" s="279">
        <v>2546</v>
      </c>
      <c r="H65" s="179" t="s">
        <v>320</v>
      </c>
      <c r="I65" s="180">
        <v>34</v>
      </c>
      <c r="J65" s="182">
        <v>76360</v>
      </c>
      <c r="K65" s="182">
        <v>0</v>
      </c>
      <c r="L65" s="182">
        <v>0</v>
      </c>
      <c r="M65" s="278">
        <f t="shared" si="7"/>
        <v>34</v>
      </c>
      <c r="N65" s="278">
        <f t="shared" si="7"/>
        <v>76360</v>
      </c>
      <c r="O65" s="276"/>
    </row>
    <row r="66" spans="1:15" x14ac:dyDescent="0.4">
      <c r="A66" s="318">
        <v>58</v>
      </c>
      <c r="B66" s="298" t="s">
        <v>342</v>
      </c>
      <c r="C66" s="180">
        <v>6</v>
      </c>
      <c r="D66" s="180" t="s">
        <v>9</v>
      </c>
      <c r="E66" s="180" t="s">
        <v>9</v>
      </c>
      <c r="F66" s="180" t="s">
        <v>3</v>
      </c>
      <c r="G66" s="279">
        <v>2546</v>
      </c>
      <c r="H66" s="179" t="s">
        <v>326</v>
      </c>
      <c r="I66" s="180">
        <v>59</v>
      </c>
      <c r="J66" s="182">
        <v>13000</v>
      </c>
      <c r="K66" s="182">
        <v>0</v>
      </c>
      <c r="L66" s="182">
        <v>0</v>
      </c>
      <c r="M66" s="278">
        <f t="shared" si="7"/>
        <v>59</v>
      </c>
      <c r="N66" s="278">
        <f t="shared" si="7"/>
        <v>13000</v>
      </c>
      <c r="O66" s="276"/>
    </row>
    <row r="67" spans="1:15" x14ac:dyDescent="0.4">
      <c r="A67" s="318">
        <v>59</v>
      </c>
      <c r="B67" s="298" t="s">
        <v>708</v>
      </c>
      <c r="C67" s="180">
        <v>8</v>
      </c>
      <c r="D67" s="180" t="s">
        <v>9</v>
      </c>
      <c r="E67" s="180" t="s">
        <v>9</v>
      </c>
      <c r="F67" s="180" t="s">
        <v>3</v>
      </c>
      <c r="G67" s="279">
        <v>2566</v>
      </c>
      <c r="H67" s="179" t="s">
        <v>709</v>
      </c>
      <c r="I67" s="180">
        <v>20</v>
      </c>
      <c r="J67" s="182">
        <v>106250</v>
      </c>
      <c r="K67" s="182">
        <v>0</v>
      </c>
      <c r="L67" s="182">
        <v>0</v>
      </c>
      <c r="M67" s="278">
        <f t="shared" si="7"/>
        <v>20</v>
      </c>
      <c r="N67" s="278">
        <f t="shared" si="7"/>
        <v>106250</v>
      </c>
      <c r="O67" s="276"/>
    </row>
    <row r="68" spans="1:15" x14ac:dyDescent="0.4">
      <c r="A68" s="318">
        <v>60</v>
      </c>
      <c r="B68" s="298" t="s">
        <v>721</v>
      </c>
      <c r="C68" s="180">
        <v>9</v>
      </c>
      <c r="D68" s="180" t="s">
        <v>9</v>
      </c>
      <c r="E68" s="180" t="s">
        <v>9</v>
      </c>
      <c r="F68" s="180" t="s">
        <v>3</v>
      </c>
      <c r="G68" s="279">
        <v>2545</v>
      </c>
      <c r="H68" s="169" t="s">
        <v>321</v>
      </c>
      <c r="I68" s="180">
        <v>43</v>
      </c>
      <c r="J68" s="182">
        <v>32800</v>
      </c>
      <c r="K68" s="182">
        <v>0</v>
      </c>
      <c r="L68" s="182">
        <v>0</v>
      </c>
      <c r="M68" s="278">
        <f t="shared" si="7"/>
        <v>43</v>
      </c>
      <c r="N68" s="278">
        <f t="shared" si="7"/>
        <v>32800</v>
      </c>
      <c r="O68" s="276"/>
    </row>
    <row r="69" spans="1:15" x14ac:dyDescent="0.4">
      <c r="A69" s="318">
        <v>61</v>
      </c>
      <c r="B69" s="298" t="s">
        <v>722</v>
      </c>
      <c r="C69" s="180">
        <v>9</v>
      </c>
      <c r="D69" s="180" t="s">
        <v>9</v>
      </c>
      <c r="E69" s="180" t="s">
        <v>9</v>
      </c>
      <c r="F69" s="180" t="s">
        <v>3</v>
      </c>
      <c r="G69" s="279">
        <v>2565</v>
      </c>
      <c r="H69" s="179" t="s">
        <v>710</v>
      </c>
      <c r="I69" s="180">
        <v>28</v>
      </c>
      <c r="J69" s="182">
        <v>3620</v>
      </c>
      <c r="K69" s="182">
        <v>0</v>
      </c>
      <c r="L69" s="182">
        <v>0</v>
      </c>
      <c r="M69" s="278">
        <f t="shared" si="7"/>
        <v>28</v>
      </c>
      <c r="N69" s="278">
        <f t="shared" si="7"/>
        <v>3620</v>
      </c>
      <c r="O69" s="276"/>
    </row>
    <row r="70" spans="1:15" x14ac:dyDescent="0.4">
      <c r="A70" s="318">
        <v>62</v>
      </c>
      <c r="B70" s="298" t="s">
        <v>341</v>
      </c>
      <c r="C70" s="180">
        <v>1</v>
      </c>
      <c r="D70" s="180" t="s">
        <v>324</v>
      </c>
      <c r="E70" s="180" t="s">
        <v>9</v>
      </c>
      <c r="F70" s="180" t="s">
        <v>3</v>
      </c>
      <c r="G70" s="279">
        <v>2544</v>
      </c>
      <c r="H70" s="179" t="s">
        <v>325</v>
      </c>
      <c r="I70" s="180">
        <v>71</v>
      </c>
      <c r="J70" s="182">
        <v>316570</v>
      </c>
      <c r="K70" s="182">
        <v>0</v>
      </c>
      <c r="L70" s="182">
        <v>0</v>
      </c>
      <c r="M70" s="278">
        <f t="shared" si="7"/>
        <v>71</v>
      </c>
      <c r="N70" s="278">
        <f t="shared" si="7"/>
        <v>316570</v>
      </c>
      <c r="O70" s="276"/>
    </row>
    <row r="71" spans="1:15" x14ac:dyDescent="0.4">
      <c r="A71" s="318">
        <v>63</v>
      </c>
      <c r="B71" s="298" t="s">
        <v>344</v>
      </c>
      <c r="C71" s="180">
        <v>1</v>
      </c>
      <c r="D71" s="180" t="s">
        <v>328</v>
      </c>
      <c r="E71" s="180" t="s">
        <v>9</v>
      </c>
      <c r="F71" s="180" t="s">
        <v>3</v>
      </c>
      <c r="G71" s="279">
        <v>2546</v>
      </c>
      <c r="H71" s="179" t="s">
        <v>329</v>
      </c>
      <c r="I71" s="180">
        <v>198</v>
      </c>
      <c r="J71" s="182">
        <v>317276</v>
      </c>
      <c r="K71" s="182">
        <v>0</v>
      </c>
      <c r="L71" s="182">
        <v>0</v>
      </c>
      <c r="M71" s="278">
        <f t="shared" si="7"/>
        <v>198</v>
      </c>
      <c r="N71" s="278">
        <f t="shared" si="7"/>
        <v>317276</v>
      </c>
      <c r="O71" s="276"/>
    </row>
    <row r="72" spans="1:15" x14ac:dyDescent="0.4">
      <c r="A72" s="318">
        <v>64</v>
      </c>
      <c r="B72" s="298" t="s">
        <v>348</v>
      </c>
      <c r="C72" s="180">
        <v>2</v>
      </c>
      <c r="D72" s="180" t="s">
        <v>328</v>
      </c>
      <c r="E72" s="180" t="s">
        <v>9</v>
      </c>
      <c r="F72" s="180" t="s">
        <v>3</v>
      </c>
      <c r="G72" s="279">
        <v>2544</v>
      </c>
      <c r="H72" s="179" t="s">
        <v>334</v>
      </c>
      <c r="I72" s="180">
        <v>43</v>
      </c>
      <c r="J72" s="182">
        <v>26000</v>
      </c>
      <c r="K72" s="182">
        <v>0</v>
      </c>
      <c r="L72" s="182">
        <v>0</v>
      </c>
      <c r="M72" s="278">
        <f t="shared" si="7"/>
        <v>43</v>
      </c>
      <c r="N72" s="278">
        <f t="shared" si="7"/>
        <v>26000</v>
      </c>
      <c r="O72" s="276"/>
    </row>
    <row r="73" spans="1:15" ht="21.6" thickBot="1" x14ac:dyDescent="0.45">
      <c r="A73" s="285"/>
      <c r="B73" s="327"/>
      <c r="C73" s="285"/>
      <c r="D73" s="285" t="s">
        <v>2</v>
      </c>
      <c r="E73" s="326"/>
      <c r="F73" s="326"/>
      <c r="G73" s="285"/>
      <c r="H73" s="326"/>
      <c r="I73" s="285"/>
      <c r="J73" s="328">
        <f>SUM(J47:J72)</f>
        <v>2852582</v>
      </c>
      <c r="K73" s="329">
        <f>SUM(K47:K72)</f>
        <v>0</v>
      </c>
      <c r="L73" s="328">
        <f>SUM(L47:L72)</f>
        <v>0</v>
      </c>
      <c r="M73" s="328">
        <f>SUM(M47:M72)</f>
        <v>1527</v>
      </c>
      <c r="N73" s="328">
        <f>SUM(N47:N72)</f>
        <v>2852582</v>
      </c>
      <c r="O73" s="282"/>
    </row>
    <row r="74" spans="1:15" x14ac:dyDescent="0.4">
      <c r="A74" s="307">
        <v>65</v>
      </c>
      <c r="B74" s="317" t="s">
        <v>105</v>
      </c>
      <c r="C74" s="318">
        <v>1</v>
      </c>
      <c r="D74" s="319" t="s">
        <v>106</v>
      </c>
      <c r="E74" s="291" t="s">
        <v>12</v>
      </c>
      <c r="F74" s="291" t="s">
        <v>3</v>
      </c>
      <c r="G74" s="291" t="s">
        <v>107</v>
      </c>
      <c r="H74" s="290" t="s">
        <v>108</v>
      </c>
      <c r="I74" s="291">
        <v>311</v>
      </c>
      <c r="J74" s="320">
        <v>200850</v>
      </c>
      <c r="K74" s="321">
        <v>0</v>
      </c>
      <c r="L74" s="320">
        <v>0</v>
      </c>
      <c r="M74" s="278">
        <f t="shared" ref="M74:N84" si="8">I74+K74</f>
        <v>311</v>
      </c>
      <c r="N74" s="278">
        <f t="shared" si="8"/>
        <v>200850</v>
      </c>
      <c r="O74" s="290"/>
    </row>
    <row r="75" spans="1:15" x14ac:dyDescent="0.4">
      <c r="A75" s="307">
        <v>66</v>
      </c>
      <c r="B75" s="322" t="s">
        <v>792</v>
      </c>
      <c r="C75" s="318">
        <v>5</v>
      </c>
      <c r="D75" s="319" t="s">
        <v>106</v>
      </c>
      <c r="E75" s="291" t="s">
        <v>12</v>
      </c>
      <c r="F75" s="291" t="s">
        <v>3</v>
      </c>
      <c r="G75" s="291" t="s">
        <v>793</v>
      </c>
      <c r="H75" s="290" t="s">
        <v>794</v>
      </c>
      <c r="I75" s="291">
        <v>79</v>
      </c>
      <c r="J75" s="320">
        <v>13374</v>
      </c>
      <c r="K75" s="321">
        <v>30</v>
      </c>
      <c r="L75" s="320">
        <v>8000</v>
      </c>
      <c r="M75" s="278">
        <f t="shared" si="8"/>
        <v>109</v>
      </c>
      <c r="N75" s="278">
        <f t="shared" si="8"/>
        <v>21374</v>
      </c>
      <c r="O75" s="276"/>
    </row>
    <row r="76" spans="1:15" x14ac:dyDescent="0.4">
      <c r="A76" s="307">
        <v>67</v>
      </c>
      <c r="B76" s="322" t="s">
        <v>735</v>
      </c>
      <c r="C76" s="318">
        <v>2</v>
      </c>
      <c r="D76" s="319" t="s">
        <v>736</v>
      </c>
      <c r="E76" s="291" t="s">
        <v>12</v>
      </c>
      <c r="F76" s="291" t="s">
        <v>3</v>
      </c>
      <c r="G76" s="323">
        <v>243478</v>
      </c>
      <c r="H76" s="290" t="s">
        <v>737</v>
      </c>
      <c r="I76" s="291">
        <v>45</v>
      </c>
      <c r="J76" s="320">
        <v>10000</v>
      </c>
      <c r="K76" s="321">
        <v>0</v>
      </c>
      <c r="L76" s="320">
        <v>0</v>
      </c>
      <c r="M76" s="278">
        <f t="shared" si="8"/>
        <v>45</v>
      </c>
      <c r="N76" s="278">
        <f t="shared" si="8"/>
        <v>10000</v>
      </c>
      <c r="O76" s="276"/>
    </row>
    <row r="77" spans="1:15" x14ac:dyDescent="0.4">
      <c r="A77" s="307">
        <v>68</v>
      </c>
      <c r="B77" s="322" t="s">
        <v>801</v>
      </c>
      <c r="C77" s="318">
        <v>5</v>
      </c>
      <c r="D77" s="319" t="s">
        <v>802</v>
      </c>
      <c r="E77" s="291" t="s">
        <v>12</v>
      </c>
      <c r="F77" s="291" t="s">
        <v>3</v>
      </c>
      <c r="G77" s="323" t="s">
        <v>803</v>
      </c>
      <c r="H77" s="290" t="s">
        <v>804</v>
      </c>
      <c r="I77" s="291">
        <v>0</v>
      </c>
      <c r="J77" s="320">
        <v>0</v>
      </c>
      <c r="K77" s="321">
        <v>20</v>
      </c>
      <c r="L77" s="320">
        <v>2000</v>
      </c>
      <c r="M77" s="278">
        <f t="shared" si="8"/>
        <v>20</v>
      </c>
      <c r="N77" s="278">
        <f t="shared" si="8"/>
        <v>2000</v>
      </c>
      <c r="O77" s="180" t="s">
        <v>318</v>
      </c>
    </row>
    <row r="78" spans="1:15" x14ac:dyDescent="0.4">
      <c r="A78" s="307">
        <v>69</v>
      </c>
      <c r="B78" s="324" t="s">
        <v>738</v>
      </c>
      <c r="C78" s="180">
        <v>2</v>
      </c>
      <c r="D78" s="180" t="s">
        <v>110</v>
      </c>
      <c r="E78" s="180" t="s">
        <v>12</v>
      </c>
      <c r="F78" s="180" t="s">
        <v>3</v>
      </c>
      <c r="G78" s="180" t="s">
        <v>739</v>
      </c>
      <c r="H78" s="276" t="s">
        <v>734</v>
      </c>
      <c r="I78" s="180">
        <v>35</v>
      </c>
      <c r="J78" s="182">
        <v>15000</v>
      </c>
      <c r="K78" s="325">
        <v>0</v>
      </c>
      <c r="L78" s="182">
        <v>0</v>
      </c>
      <c r="M78" s="278">
        <f t="shared" si="8"/>
        <v>35</v>
      </c>
      <c r="N78" s="278">
        <f t="shared" si="8"/>
        <v>15000</v>
      </c>
      <c r="O78" s="180"/>
    </row>
    <row r="79" spans="1:15" x14ac:dyDescent="0.4">
      <c r="A79" s="307">
        <v>70</v>
      </c>
      <c r="B79" s="324" t="s">
        <v>113</v>
      </c>
      <c r="C79" s="180">
        <v>3</v>
      </c>
      <c r="D79" s="180" t="s">
        <v>110</v>
      </c>
      <c r="E79" s="180" t="s">
        <v>12</v>
      </c>
      <c r="F79" s="180" t="s">
        <v>3</v>
      </c>
      <c r="G79" s="180" t="s">
        <v>114</v>
      </c>
      <c r="H79" s="276" t="s">
        <v>115</v>
      </c>
      <c r="I79" s="180">
        <v>140</v>
      </c>
      <c r="J79" s="182">
        <v>18500</v>
      </c>
      <c r="K79" s="325">
        <v>0</v>
      </c>
      <c r="L79" s="182">
        <v>0</v>
      </c>
      <c r="M79" s="278">
        <f t="shared" si="8"/>
        <v>140</v>
      </c>
      <c r="N79" s="278">
        <f t="shared" si="8"/>
        <v>18500</v>
      </c>
      <c r="O79" s="276"/>
    </row>
    <row r="80" spans="1:15" x14ac:dyDescent="0.4">
      <c r="A80" s="307">
        <v>71</v>
      </c>
      <c r="B80" s="324" t="s">
        <v>109</v>
      </c>
      <c r="C80" s="180">
        <v>4</v>
      </c>
      <c r="D80" s="180" t="s">
        <v>110</v>
      </c>
      <c r="E80" s="180" t="s">
        <v>12</v>
      </c>
      <c r="F80" s="180" t="s">
        <v>3</v>
      </c>
      <c r="G80" s="180" t="s">
        <v>111</v>
      </c>
      <c r="H80" s="276" t="s">
        <v>112</v>
      </c>
      <c r="I80" s="180">
        <v>190</v>
      </c>
      <c r="J80" s="182">
        <v>83100</v>
      </c>
      <c r="K80" s="325">
        <v>0</v>
      </c>
      <c r="L80" s="182">
        <v>0</v>
      </c>
      <c r="M80" s="278">
        <f t="shared" si="8"/>
        <v>190</v>
      </c>
      <c r="N80" s="278">
        <f t="shared" si="8"/>
        <v>83100</v>
      </c>
      <c r="O80" s="276"/>
    </row>
    <row r="81" spans="1:15" x14ac:dyDescent="0.4">
      <c r="A81" s="307">
        <v>72</v>
      </c>
      <c r="B81" s="324" t="s">
        <v>798</v>
      </c>
      <c r="C81" s="180">
        <v>6</v>
      </c>
      <c r="D81" s="180" t="s">
        <v>110</v>
      </c>
      <c r="E81" s="180" t="s">
        <v>12</v>
      </c>
      <c r="F81" s="180" t="s">
        <v>3</v>
      </c>
      <c r="G81" s="180" t="s">
        <v>799</v>
      </c>
      <c r="H81" s="276" t="s">
        <v>800</v>
      </c>
      <c r="I81" s="180">
        <v>50</v>
      </c>
      <c r="J81" s="182">
        <v>5000</v>
      </c>
      <c r="K81" s="325">
        <v>20</v>
      </c>
      <c r="L81" s="182">
        <v>2000</v>
      </c>
      <c r="M81" s="278">
        <f t="shared" si="8"/>
        <v>70</v>
      </c>
      <c r="N81" s="278">
        <f t="shared" si="8"/>
        <v>7000</v>
      </c>
      <c r="O81" s="276"/>
    </row>
    <row r="82" spans="1:15" x14ac:dyDescent="0.4">
      <c r="A82" s="307">
        <v>73</v>
      </c>
      <c r="B82" s="324" t="s">
        <v>116</v>
      </c>
      <c r="C82" s="180">
        <v>9</v>
      </c>
      <c r="D82" s="180" t="s">
        <v>106</v>
      </c>
      <c r="E82" s="180" t="s">
        <v>12</v>
      </c>
      <c r="F82" s="180" t="s">
        <v>3</v>
      </c>
      <c r="G82" s="180" t="s">
        <v>117</v>
      </c>
      <c r="H82" s="276" t="s">
        <v>118</v>
      </c>
      <c r="I82" s="180">
        <v>119</v>
      </c>
      <c r="J82" s="182">
        <v>25500</v>
      </c>
      <c r="K82" s="325">
        <v>0</v>
      </c>
      <c r="L82" s="182">
        <v>0</v>
      </c>
      <c r="M82" s="278">
        <f t="shared" si="8"/>
        <v>119</v>
      </c>
      <c r="N82" s="278">
        <f t="shared" si="8"/>
        <v>25500</v>
      </c>
      <c r="O82" s="276"/>
    </row>
    <row r="83" spans="1:15" x14ac:dyDescent="0.4">
      <c r="A83" s="307">
        <v>74</v>
      </c>
      <c r="B83" s="324" t="s">
        <v>119</v>
      </c>
      <c r="C83" s="180">
        <v>5</v>
      </c>
      <c r="D83" s="180" t="s">
        <v>12</v>
      </c>
      <c r="E83" s="180" t="s">
        <v>12</v>
      </c>
      <c r="F83" s="180" t="s">
        <v>3</v>
      </c>
      <c r="G83" s="180" t="s">
        <v>120</v>
      </c>
      <c r="H83" s="276" t="s">
        <v>121</v>
      </c>
      <c r="I83" s="180">
        <v>20</v>
      </c>
      <c r="J83" s="325">
        <v>800</v>
      </c>
      <c r="K83" s="325">
        <v>0</v>
      </c>
      <c r="L83" s="325">
        <v>0</v>
      </c>
      <c r="M83" s="278">
        <f t="shared" ref="M83" si="9">I83+K83</f>
        <v>20</v>
      </c>
      <c r="N83" s="278">
        <f t="shared" ref="N83" si="10">J83+L83</f>
        <v>800</v>
      </c>
      <c r="O83" s="276"/>
    </row>
    <row r="84" spans="1:15" x14ac:dyDescent="0.4">
      <c r="A84" s="307">
        <v>75</v>
      </c>
      <c r="B84" s="324" t="s">
        <v>795</v>
      </c>
      <c r="C84" s="180">
        <v>7</v>
      </c>
      <c r="D84" s="180" t="s">
        <v>12</v>
      </c>
      <c r="E84" s="180" t="s">
        <v>12</v>
      </c>
      <c r="F84" s="180" t="s">
        <v>3</v>
      </c>
      <c r="G84" s="180" t="s">
        <v>796</v>
      </c>
      <c r="H84" s="276" t="s">
        <v>797</v>
      </c>
      <c r="I84" s="180">
        <v>49</v>
      </c>
      <c r="J84" s="325">
        <v>33549</v>
      </c>
      <c r="K84" s="325">
        <v>25</v>
      </c>
      <c r="L84" s="325">
        <v>2500</v>
      </c>
      <c r="M84" s="278">
        <f t="shared" si="8"/>
        <v>74</v>
      </c>
      <c r="N84" s="278">
        <f t="shared" si="8"/>
        <v>36049</v>
      </c>
      <c r="O84" s="276"/>
    </row>
    <row r="85" spans="1:15" ht="21.6" thickBot="1" x14ac:dyDescent="0.45">
      <c r="A85" s="326"/>
      <c r="B85" s="327"/>
      <c r="C85" s="285"/>
      <c r="D85" s="285" t="s">
        <v>2</v>
      </c>
      <c r="E85" s="326"/>
      <c r="F85" s="326"/>
      <c r="G85" s="285"/>
      <c r="H85" s="326"/>
      <c r="I85" s="285"/>
      <c r="J85" s="328">
        <f>SUM(J74:J84)</f>
        <v>405673</v>
      </c>
      <c r="K85" s="329">
        <f t="shared" ref="K85:N85" si="11">SUM(K74:K84)</f>
        <v>95</v>
      </c>
      <c r="L85" s="328">
        <f t="shared" si="11"/>
        <v>14500</v>
      </c>
      <c r="M85" s="328">
        <f t="shared" si="11"/>
        <v>1133</v>
      </c>
      <c r="N85" s="328">
        <f t="shared" si="11"/>
        <v>420173</v>
      </c>
      <c r="O85" s="282"/>
    </row>
    <row r="86" spans="1:15" x14ac:dyDescent="0.4">
      <c r="A86" s="318">
        <v>76</v>
      </c>
      <c r="B86" s="317" t="s">
        <v>122</v>
      </c>
      <c r="C86" s="318">
        <v>12</v>
      </c>
      <c r="D86" s="319" t="s">
        <v>123</v>
      </c>
      <c r="E86" s="291" t="s">
        <v>8</v>
      </c>
      <c r="F86" s="291" t="s">
        <v>3</v>
      </c>
      <c r="G86" s="291">
        <v>2566</v>
      </c>
      <c r="H86" s="290" t="s">
        <v>124</v>
      </c>
      <c r="I86" s="291">
        <v>107</v>
      </c>
      <c r="J86" s="320">
        <v>4950</v>
      </c>
      <c r="K86" s="321">
        <v>0</v>
      </c>
      <c r="L86" s="320">
        <v>0</v>
      </c>
      <c r="M86" s="278">
        <f t="shared" ref="M86:N92" si="12">I86+K86</f>
        <v>107</v>
      </c>
      <c r="N86" s="278">
        <f t="shared" si="12"/>
        <v>4950</v>
      </c>
      <c r="O86" s="290"/>
    </row>
    <row r="87" spans="1:15" x14ac:dyDescent="0.4">
      <c r="A87" s="180">
        <v>77</v>
      </c>
      <c r="B87" s="324" t="s">
        <v>125</v>
      </c>
      <c r="C87" s="279">
        <v>6</v>
      </c>
      <c r="D87" s="348" t="s">
        <v>126</v>
      </c>
      <c r="E87" s="180" t="s">
        <v>8</v>
      </c>
      <c r="F87" s="180" t="s">
        <v>3</v>
      </c>
      <c r="G87" s="180">
        <v>2566</v>
      </c>
      <c r="H87" s="276" t="s">
        <v>127</v>
      </c>
      <c r="I87" s="180">
        <v>98</v>
      </c>
      <c r="J87" s="182">
        <v>4200</v>
      </c>
      <c r="K87" s="325">
        <v>0</v>
      </c>
      <c r="L87" s="182">
        <v>0</v>
      </c>
      <c r="M87" s="278">
        <f t="shared" si="12"/>
        <v>98</v>
      </c>
      <c r="N87" s="278">
        <f t="shared" si="12"/>
        <v>4200</v>
      </c>
      <c r="O87" s="276"/>
    </row>
    <row r="88" spans="1:15" x14ac:dyDescent="0.4">
      <c r="A88" s="318">
        <v>78</v>
      </c>
      <c r="B88" s="324" t="s">
        <v>128</v>
      </c>
      <c r="C88" s="279">
        <v>9</v>
      </c>
      <c r="D88" s="348" t="s">
        <v>123</v>
      </c>
      <c r="E88" s="180" t="s">
        <v>8</v>
      </c>
      <c r="F88" s="180" t="s">
        <v>3</v>
      </c>
      <c r="G88" s="180">
        <v>2566</v>
      </c>
      <c r="H88" s="276" t="s">
        <v>129</v>
      </c>
      <c r="I88" s="180">
        <v>85</v>
      </c>
      <c r="J88" s="182">
        <v>4240</v>
      </c>
      <c r="K88" s="325">
        <v>0</v>
      </c>
      <c r="L88" s="182">
        <v>0</v>
      </c>
      <c r="M88" s="278">
        <f t="shared" si="12"/>
        <v>85</v>
      </c>
      <c r="N88" s="278">
        <f t="shared" si="12"/>
        <v>4240</v>
      </c>
      <c r="O88" s="276"/>
    </row>
    <row r="89" spans="1:15" x14ac:dyDescent="0.4">
      <c r="A89" s="318">
        <v>79</v>
      </c>
      <c r="B89" s="324" t="s">
        <v>130</v>
      </c>
      <c r="C89" s="279">
        <v>1</v>
      </c>
      <c r="D89" s="348" t="s">
        <v>131</v>
      </c>
      <c r="E89" s="180" t="s">
        <v>8</v>
      </c>
      <c r="F89" s="180" t="s">
        <v>3</v>
      </c>
      <c r="G89" s="180">
        <v>2566</v>
      </c>
      <c r="H89" s="276" t="s">
        <v>132</v>
      </c>
      <c r="I89" s="180">
        <v>90</v>
      </c>
      <c r="J89" s="182">
        <v>3720</v>
      </c>
      <c r="K89" s="325">
        <v>0</v>
      </c>
      <c r="L89" s="182">
        <v>0</v>
      </c>
      <c r="M89" s="278">
        <f t="shared" si="12"/>
        <v>90</v>
      </c>
      <c r="N89" s="278">
        <f t="shared" si="12"/>
        <v>3720</v>
      </c>
      <c r="O89" s="276"/>
    </row>
    <row r="90" spans="1:15" x14ac:dyDescent="0.4">
      <c r="A90" s="180">
        <v>80</v>
      </c>
      <c r="B90" s="324" t="s">
        <v>133</v>
      </c>
      <c r="C90" s="279">
        <v>4</v>
      </c>
      <c r="D90" s="348" t="s">
        <v>134</v>
      </c>
      <c r="E90" s="180" t="s">
        <v>8</v>
      </c>
      <c r="F90" s="180" t="s">
        <v>3</v>
      </c>
      <c r="G90" s="180">
        <v>2566</v>
      </c>
      <c r="H90" s="276" t="s">
        <v>135</v>
      </c>
      <c r="I90" s="180">
        <v>113</v>
      </c>
      <c r="J90" s="182">
        <v>6140</v>
      </c>
      <c r="K90" s="325">
        <v>0</v>
      </c>
      <c r="L90" s="182">
        <v>0</v>
      </c>
      <c r="M90" s="278">
        <f t="shared" si="12"/>
        <v>113</v>
      </c>
      <c r="N90" s="278">
        <f t="shared" si="12"/>
        <v>6140</v>
      </c>
      <c r="O90" s="276"/>
    </row>
    <row r="91" spans="1:15" x14ac:dyDescent="0.4">
      <c r="A91" s="318">
        <v>81</v>
      </c>
      <c r="B91" s="324" t="s">
        <v>136</v>
      </c>
      <c r="C91" s="279">
        <v>4</v>
      </c>
      <c r="D91" s="348" t="s">
        <v>137</v>
      </c>
      <c r="E91" s="180" t="s">
        <v>8</v>
      </c>
      <c r="F91" s="180" t="s">
        <v>3</v>
      </c>
      <c r="G91" s="180">
        <v>2566</v>
      </c>
      <c r="H91" s="276" t="s">
        <v>138</v>
      </c>
      <c r="I91" s="180">
        <v>123</v>
      </c>
      <c r="J91" s="182">
        <v>4570</v>
      </c>
      <c r="K91" s="325">
        <v>0</v>
      </c>
      <c r="L91" s="182">
        <v>0</v>
      </c>
      <c r="M91" s="278">
        <f t="shared" si="12"/>
        <v>123</v>
      </c>
      <c r="N91" s="278">
        <f t="shared" si="12"/>
        <v>4570</v>
      </c>
      <c r="O91" s="276"/>
    </row>
    <row r="92" spans="1:15" x14ac:dyDescent="0.4">
      <c r="A92" s="318">
        <v>82</v>
      </c>
      <c r="B92" s="324" t="s">
        <v>139</v>
      </c>
      <c r="C92" s="279">
        <v>11</v>
      </c>
      <c r="D92" s="348" t="s">
        <v>123</v>
      </c>
      <c r="E92" s="180" t="s">
        <v>8</v>
      </c>
      <c r="F92" s="180" t="s">
        <v>3</v>
      </c>
      <c r="G92" s="180">
        <v>2566</v>
      </c>
      <c r="H92" s="276" t="s">
        <v>140</v>
      </c>
      <c r="I92" s="180">
        <v>143</v>
      </c>
      <c r="J92" s="182">
        <v>8850</v>
      </c>
      <c r="K92" s="325">
        <v>0</v>
      </c>
      <c r="L92" s="182">
        <v>0</v>
      </c>
      <c r="M92" s="278">
        <f t="shared" si="12"/>
        <v>143</v>
      </c>
      <c r="N92" s="278">
        <f t="shared" si="12"/>
        <v>8850</v>
      </c>
      <c r="O92" s="276"/>
    </row>
    <row r="93" spans="1:15" ht="21.6" thickBot="1" x14ac:dyDescent="0.45">
      <c r="A93" s="326"/>
      <c r="B93" s="327"/>
      <c r="C93" s="285"/>
      <c r="D93" s="285" t="s">
        <v>2</v>
      </c>
      <c r="E93" s="326"/>
      <c r="F93" s="326"/>
      <c r="G93" s="285"/>
      <c r="H93" s="326"/>
      <c r="I93" s="285"/>
      <c r="J93" s="328">
        <f>SUM(J86:J92)</f>
        <v>36670</v>
      </c>
      <c r="K93" s="329">
        <f t="shared" ref="K93:N93" si="13">SUM(K86:K92)</f>
        <v>0</v>
      </c>
      <c r="L93" s="328">
        <f t="shared" si="13"/>
        <v>0</v>
      </c>
      <c r="M93" s="328">
        <f t="shared" si="13"/>
        <v>759</v>
      </c>
      <c r="N93" s="328">
        <f t="shared" si="13"/>
        <v>36670</v>
      </c>
      <c r="O93" s="282"/>
    </row>
    <row r="94" spans="1:15" x14ac:dyDescent="0.4">
      <c r="A94" s="318">
        <v>83</v>
      </c>
      <c r="B94" s="317" t="s">
        <v>141</v>
      </c>
      <c r="C94" s="318">
        <v>2</v>
      </c>
      <c r="D94" s="319" t="s">
        <v>142</v>
      </c>
      <c r="E94" s="291" t="s">
        <v>10</v>
      </c>
      <c r="F94" s="291" t="s">
        <v>3</v>
      </c>
      <c r="G94" s="345">
        <v>242948</v>
      </c>
      <c r="H94" s="290" t="s">
        <v>143</v>
      </c>
      <c r="I94" s="291">
        <v>60</v>
      </c>
      <c r="J94" s="320">
        <v>48280</v>
      </c>
      <c r="K94" s="321">
        <v>0</v>
      </c>
      <c r="L94" s="320">
        <v>0</v>
      </c>
      <c r="M94" s="278">
        <f t="shared" ref="M94:N105" si="14">I94+K94</f>
        <v>60</v>
      </c>
      <c r="N94" s="278">
        <f t="shared" si="14"/>
        <v>48280</v>
      </c>
      <c r="O94" s="249"/>
    </row>
    <row r="95" spans="1:15" x14ac:dyDescent="0.4">
      <c r="A95" s="318">
        <v>84</v>
      </c>
      <c r="B95" s="276" t="s">
        <v>654</v>
      </c>
      <c r="C95" s="318">
        <v>5</v>
      </c>
      <c r="D95" s="319" t="s">
        <v>142</v>
      </c>
      <c r="E95" s="291" t="s">
        <v>10</v>
      </c>
      <c r="F95" s="291" t="s">
        <v>3</v>
      </c>
      <c r="G95" s="345" t="s">
        <v>656</v>
      </c>
      <c r="H95" s="290" t="s">
        <v>668</v>
      </c>
      <c r="I95" s="291">
        <v>105</v>
      </c>
      <c r="J95" s="320">
        <v>338080</v>
      </c>
      <c r="K95" s="321">
        <v>0</v>
      </c>
      <c r="L95" s="320">
        <v>0</v>
      </c>
      <c r="M95" s="278">
        <f t="shared" si="14"/>
        <v>105</v>
      </c>
      <c r="N95" s="278">
        <f t="shared" si="14"/>
        <v>338080</v>
      </c>
      <c r="O95" s="249"/>
    </row>
    <row r="96" spans="1:15" x14ac:dyDescent="0.4">
      <c r="A96" s="318">
        <v>85</v>
      </c>
      <c r="B96" s="322" t="s">
        <v>655</v>
      </c>
      <c r="C96" s="318">
        <v>6</v>
      </c>
      <c r="D96" s="319" t="s">
        <v>142</v>
      </c>
      <c r="E96" s="291" t="s">
        <v>10</v>
      </c>
      <c r="F96" s="291" t="s">
        <v>3</v>
      </c>
      <c r="G96" s="345" t="s">
        <v>657</v>
      </c>
      <c r="H96" s="290" t="s">
        <v>669</v>
      </c>
      <c r="I96" s="291">
        <v>73</v>
      </c>
      <c r="J96" s="320">
        <v>125240</v>
      </c>
      <c r="K96" s="321">
        <v>0</v>
      </c>
      <c r="L96" s="320">
        <v>0</v>
      </c>
      <c r="M96" s="278">
        <f t="shared" si="14"/>
        <v>73</v>
      </c>
      <c r="N96" s="278">
        <f t="shared" si="14"/>
        <v>125240</v>
      </c>
      <c r="O96" s="247"/>
    </row>
    <row r="97" spans="1:15" x14ac:dyDescent="0.4">
      <c r="A97" s="318">
        <v>86</v>
      </c>
      <c r="B97" s="324" t="s">
        <v>144</v>
      </c>
      <c r="C97" s="180">
        <v>4</v>
      </c>
      <c r="D97" s="180" t="s">
        <v>10</v>
      </c>
      <c r="E97" s="180" t="s">
        <v>10</v>
      </c>
      <c r="F97" s="180" t="s">
        <v>3</v>
      </c>
      <c r="G97" s="346">
        <v>242979</v>
      </c>
      <c r="H97" s="276" t="s">
        <v>145</v>
      </c>
      <c r="I97" s="180">
        <v>60</v>
      </c>
      <c r="J97" s="182">
        <v>148000</v>
      </c>
      <c r="K97" s="325">
        <v>0</v>
      </c>
      <c r="L97" s="182">
        <v>0</v>
      </c>
      <c r="M97" s="278">
        <f t="shared" si="14"/>
        <v>60</v>
      </c>
      <c r="N97" s="278">
        <f t="shared" si="14"/>
        <v>148000</v>
      </c>
      <c r="O97" s="247"/>
    </row>
    <row r="98" spans="1:15" x14ac:dyDescent="0.4">
      <c r="A98" s="318">
        <v>87</v>
      </c>
      <c r="B98" s="324" t="s">
        <v>146</v>
      </c>
      <c r="C98" s="180">
        <v>10</v>
      </c>
      <c r="D98" s="180" t="s">
        <v>10</v>
      </c>
      <c r="E98" s="180" t="s">
        <v>10</v>
      </c>
      <c r="F98" s="180" t="s">
        <v>3</v>
      </c>
      <c r="G98" s="346">
        <v>241609</v>
      </c>
      <c r="H98" s="276" t="s">
        <v>147</v>
      </c>
      <c r="I98" s="180">
        <v>122</v>
      </c>
      <c r="J98" s="182">
        <v>170000</v>
      </c>
      <c r="K98" s="325">
        <v>0</v>
      </c>
      <c r="L98" s="182">
        <v>0</v>
      </c>
      <c r="M98" s="278">
        <f t="shared" si="14"/>
        <v>122</v>
      </c>
      <c r="N98" s="278">
        <f t="shared" si="14"/>
        <v>170000</v>
      </c>
      <c r="O98" s="247"/>
    </row>
    <row r="99" spans="1:15" x14ac:dyDescent="0.4">
      <c r="A99" s="318">
        <v>88</v>
      </c>
      <c r="B99" s="324" t="s">
        <v>658</v>
      </c>
      <c r="C99" s="180">
        <v>12</v>
      </c>
      <c r="D99" s="180" t="s">
        <v>152</v>
      </c>
      <c r="E99" s="180" t="s">
        <v>10</v>
      </c>
      <c r="F99" s="180" t="s">
        <v>3</v>
      </c>
      <c r="G99" s="346" t="s">
        <v>660</v>
      </c>
      <c r="H99" s="276" t="s">
        <v>670</v>
      </c>
      <c r="I99" s="180">
        <v>84</v>
      </c>
      <c r="J99" s="182">
        <v>243197</v>
      </c>
      <c r="K99" s="325">
        <v>0</v>
      </c>
      <c r="L99" s="182">
        <v>0</v>
      </c>
      <c r="M99" s="278">
        <f t="shared" si="14"/>
        <v>84</v>
      </c>
      <c r="N99" s="278">
        <f t="shared" si="14"/>
        <v>243197</v>
      </c>
      <c r="O99" s="247"/>
    </row>
    <row r="100" spans="1:15" x14ac:dyDescent="0.4">
      <c r="A100" s="318">
        <v>89</v>
      </c>
      <c r="B100" s="324" t="s">
        <v>659</v>
      </c>
      <c r="C100" s="180">
        <v>13</v>
      </c>
      <c r="D100" s="180" t="s">
        <v>152</v>
      </c>
      <c r="E100" s="180" t="s">
        <v>10</v>
      </c>
      <c r="F100" s="180" t="s">
        <v>3</v>
      </c>
      <c r="G100" s="346" t="s">
        <v>661</v>
      </c>
      <c r="H100" s="276" t="s">
        <v>671</v>
      </c>
      <c r="I100" s="180">
        <v>47</v>
      </c>
      <c r="J100" s="182">
        <v>33000</v>
      </c>
      <c r="K100" s="325">
        <v>0</v>
      </c>
      <c r="L100" s="182">
        <v>0</v>
      </c>
      <c r="M100" s="278">
        <f t="shared" si="14"/>
        <v>47</v>
      </c>
      <c r="N100" s="278">
        <f t="shared" si="14"/>
        <v>33000</v>
      </c>
      <c r="O100" s="247"/>
    </row>
    <row r="101" spans="1:15" x14ac:dyDescent="0.4">
      <c r="A101" s="318">
        <v>90</v>
      </c>
      <c r="B101" s="324" t="s">
        <v>664</v>
      </c>
      <c r="C101" s="180">
        <v>1</v>
      </c>
      <c r="D101" s="180" t="s">
        <v>149</v>
      </c>
      <c r="E101" s="180" t="s">
        <v>10</v>
      </c>
      <c r="F101" s="180" t="s">
        <v>3</v>
      </c>
      <c r="G101" s="346" t="s">
        <v>666</v>
      </c>
      <c r="H101" s="276" t="s">
        <v>672</v>
      </c>
      <c r="I101" s="180">
        <v>93</v>
      </c>
      <c r="J101" s="182">
        <v>267110</v>
      </c>
      <c r="K101" s="325">
        <v>0</v>
      </c>
      <c r="L101" s="182">
        <v>0</v>
      </c>
      <c r="M101" s="278">
        <f t="shared" si="14"/>
        <v>93</v>
      </c>
      <c r="N101" s="278">
        <f t="shared" si="14"/>
        <v>267110</v>
      </c>
      <c r="O101" s="247"/>
    </row>
    <row r="102" spans="1:15" x14ac:dyDescent="0.4">
      <c r="A102" s="318">
        <v>91</v>
      </c>
      <c r="B102" s="324" t="s">
        <v>148</v>
      </c>
      <c r="C102" s="180">
        <v>2</v>
      </c>
      <c r="D102" s="180" t="s">
        <v>149</v>
      </c>
      <c r="E102" s="180" t="s">
        <v>10</v>
      </c>
      <c r="F102" s="180" t="s">
        <v>3</v>
      </c>
      <c r="G102" s="346">
        <v>241214</v>
      </c>
      <c r="H102" s="276" t="s">
        <v>150</v>
      </c>
      <c r="I102" s="180">
        <v>90</v>
      </c>
      <c r="J102" s="182">
        <v>139250</v>
      </c>
      <c r="K102" s="325">
        <v>0</v>
      </c>
      <c r="L102" s="182">
        <v>0</v>
      </c>
      <c r="M102" s="278">
        <f t="shared" si="14"/>
        <v>90</v>
      </c>
      <c r="N102" s="278">
        <f t="shared" si="14"/>
        <v>139250</v>
      </c>
      <c r="O102" s="247"/>
    </row>
    <row r="103" spans="1:15" x14ac:dyDescent="0.4">
      <c r="A103" s="318">
        <v>92</v>
      </c>
      <c r="B103" s="324" t="s">
        <v>663</v>
      </c>
      <c r="C103" s="180">
        <v>4</v>
      </c>
      <c r="D103" s="180" t="s">
        <v>149</v>
      </c>
      <c r="E103" s="180" t="s">
        <v>10</v>
      </c>
      <c r="F103" s="180" t="s">
        <v>3</v>
      </c>
      <c r="G103" s="346" t="s">
        <v>665</v>
      </c>
      <c r="H103" s="276" t="s">
        <v>673</v>
      </c>
      <c r="I103" s="180">
        <v>89</v>
      </c>
      <c r="J103" s="182">
        <v>235350</v>
      </c>
      <c r="K103" s="325">
        <v>0</v>
      </c>
      <c r="L103" s="182">
        <v>0</v>
      </c>
      <c r="M103" s="278">
        <f t="shared" si="14"/>
        <v>89</v>
      </c>
      <c r="N103" s="278">
        <f t="shared" si="14"/>
        <v>235350</v>
      </c>
      <c r="O103" s="247"/>
    </row>
    <row r="104" spans="1:15" x14ac:dyDescent="0.4">
      <c r="A104" s="318">
        <v>93</v>
      </c>
      <c r="B104" s="349" t="s">
        <v>662</v>
      </c>
      <c r="C104" s="180">
        <v>5</v>
      </c>
      <c r="D104" s="180" t="s">
        <v>149</v>
      </c>
      <c r="E104" s="180" t="s">
        <v>10</v>
      </c>
      <c r="F104" s="180" t="s">
        <v>3</v>
      </c>
      <c r="G104" s="346" t="s">
        <v>667</v>
      </c>
      <c r="H104" s="276" t="s">
        <v>674</v>
      </c>
      <c r="I104" s="180">
        <v>98</v>
      </c>
      <c r="J104" s="182">
        <v>270543</v>
      </c>
      <c r="K104" s="325">
        <v>0</v>
      </c>
      <c r="L104" s="182">
        <v>0</v>
      </c>
      <c r="M104" s="278">
        <f t="shared" si="14"/>
        <v>98</v>
      </c>
      <c r="N104" s="278">
        <f t="shared" si="14"/>
        <v>270543</v>
      </c>
      <c r="O104" s="247"/>
    </row>
    <row r="105" spans="1:15" x14ac:dyDescent="0.4">
      <c r="A105" s="318">
        <v>94</v>
      </c>
      <c r="B105" s="324" t="s">
        <v>151</v>
      </c>
      <c r="C105" s="180">
        <v>2</v>
      </c>
      <c r="D105" s="180" t="s">
        <v>152</v>
      </c>
      <c r="E105" s="180" t="s">
        <v>10</v>
      </c>
      <c r="F105" s="180" t="s">
        <v>3</v>
      </c>
      <c r="G105" s="346">
        <v>243070</v>
      </c>
      <c r="H105" s="276" t="s">
        <v>153</v>
      </c>
      <c r="I105" s="180">
        <v>41</v>
      </c>
      <c r="J105" s="182">
        <v>21000</v>
      </c>
      <c r="K105" s="325">
        <v>0</v>
      </c>
      <c r="L105" s="182">
        <v>0</v>
      </c>
      <c r="M105" s="278">
        <f t="shared" si="14"/>
        <v>41</v>
      </c>
      <c r="N105" s="278">
        <f t="shared" si="14"/>
        <v>21000</v>
      </c>
      <c r="O105" s="247"/>
    </row>
    <row r="106" spans="1:15" ht="21.6" thickBot="1" x14ac:dyDescent="0.45">
      <c r="A106" s="285"/>
      <c r="B106" s="327"/>
      <c r="C106" s="285"/>
      <c r="D106" s="285" t="s">
        <v>2</v>
      </c>
      <c r="E106" s="326"/>
      <c r="F106" s="326"/>
      <c r="G106" s="285"/>
      <c r="H106" s="326"/>
      <c r="I106" s="285"/>
      <c r="J106" s="328">
        <f>SUM(J94:J105)</f>
        <v>2039050</v>
      </c>
      <c r="K106" s="329">
        <f t="shared" ref="K106:N106" si="15">SUM(K94:K105)</f>
        <v>0</v>
      </c>
      <c r="L106" s="328">
        <f t="shared" si="15"/>
        <v>0</v>
      </c>
      <c r="M106" s="328">
        <f t="shared" si="15"/>
        <v>962</v>
      </c>
      <c r="N106" s="328">
        <f t="shared" si="15"/>
        <v>2039050</v>
      </c>
      <c r="O106" s="282"/>
    </row>
    <row r="107" spans="1:15" x14ac:dyDescent="0.4">
      <c r="A107" s="318">
        <v>95</v>
      </c>
      <c r="B107" s="317" t="s">
        <v>154</v>
      </c>
      <c r="C107" s="318">
        <v>2</v>
      </c>
      <c r="D107" s="319" t="s">
        <v>13</v>
      </c>
      <c r="E107" s="291" t="s">
        <v>13</v>
      </c>
      <c r="F107" s="291" t="s">
        <v>3</v>
      </c>
      <c r="G107" s="291" t="s">
        <v>155</v>
      </c>
      <c r="H107" s="290" t="s">
        <v>156</v>
      </c>
      <c r="I107" s="291">
        <v>67</v>
      </c>
      <c r="J107" s="320">
        <v>13680</v>
      </c>
      <c r="K107" s="320">
        <v>0</v>
      </c>
      <c r="L107" s="320">
        <v>0</v>
      </c>
      <c r="M107" s="278">
        <f t="shared" ref="M107:N115" si="16">I107+K107</f>
        <v>67</v>
      </c>
      <c r="N107" s="278">
        <f t="shared" si="16"/>
        <v>13680</v>
      </c>
      <c r="O107" s="290"/>
    </row>
    <row r="108" spans="1:15" x14ac:dyDescent="0.4">
      <c r="A108" s="180">
        <v>96</v>
      </c>
      <c r="B108" s="324" t="s">
        <v>157</v>
      </c>
      <c r="C108" s="180">
        <v>3</v>
      </c>
      <c r="D108" s="180" t="s">
        <v>13</v>
      </c>
      <c r="E108" s="180" t="s">
        <v>13</v>
      </c>
      <c r="F108" s="180" t="s">
        <v>3</v>
      </c>
      <c r="G108" s="180" t="s">
        <v>158</v>
      </c>
      <c r="H108" s="276" t="s">
        <v>159</v>
      </c>
      <c r="I108" s="180">
        <v>73</v>
      </c>
      <c r="J108" s="182">
        <v>6720</v>
      </c>
      <c r="K108" s="182">
        <v>0</v>
      </c>
      <c r="L108" s="182">
        <v>0</v>
      </c>
      <c r="M108" s="278">
        <f t="shared" si="16"/>
        <v>73</v>
      </c>
      <c r="N108" s="278">
        <f t="shared" si="16"/>
        <v>6720</v>
      </c>
      <c r="O108" s="276"/>
    </row>
    <row r="109" spans="1:15" x14ac:dyDescent="0.4">
      <c r="A109" s="318">
        <v>97</v>
      </c>
      <c r="B109" s="324" t="s">
        <v>160</v>
      </c>
      <c r="C109" s="180">
        <v>5</v>
      </c>
      <c r="D109" s="180" t="s">
        <v>13</v>
      </c>
      <c r="E109" s="180" t="s">
        <v>13</v>
      </c>
      <c r="F109" s="180" t="s">
        <v>3</v>
      </c>
      <c r="G109" s="180" t="s">
        <v>161</v>
      </c>
      <c r="H109" s="276" t="s">
        <v>162</v>
      </c>
      <c r="I109" s="180">
        <v>35</v>
      </c>
      <c r="J109" s="182">
        <v>6200</v>
      </c>
      <c r="K109" s="182">
        <v>0</v>
      </c>
      <c r="L109" s="182">
        <v>0</v>
      </c>
      <c r="M109" s="278">
        <v>0</v>
      </c>
      <c r="N109" s="278">
        <f t="shared" si="16"/>
        <v>6200</v>
      </c>
      <c r="O109" s="276"/>
    </row>
    <row r="110" spans="1:15" x14ac:dyDescent="0.4">
      <c r="A110" s="318">
        <v>98</v>
      </c>
      <c r="B110" s="322" t="s">
        <v>611</v>
      </c>
      <c r="C110" s="291">
        <v>2</v>
      </c>
      <c r="D110" s="319" t="s">
        <v>612</v>
      </c>
      <c r="E110" s="291" t="s">
        <v>13</v>
      </c>
      <c r="F110" s="291" t="s">
        <v>3</v>
      </c>
      <c r="G110" s="291" t="s">
        <v>613</v>
      </c>
      <c r="H110" s="290" t="s">
        <v>614</v>
      </c>
      <c r="I110" s="291">
        <v>172</v>
      </c>
      <c r="J110" s="320">
        <v>120900</v>
      </c>
      <c r="K110" s="320">
        <v>0</v>
      </c>
      <c r="L110" s="320">
        <v>0</v>
      </c>
      <c r="M110" s="278">
        <f t="shared" si="16"/>
        <v>172</v>
      </c>
      <c r="N110" s="278">
        <f t="shared" si="16"/>
        <v>120900</v>
      </c>
      <c r="O110" s="276"/>
    </row>
    <row r="111" spans="1:15" x14ac:dyDescent="0.4">
      <c r="A111" s="180">
        <v>99</v>
      </c>
      <c r="B111" s="322" t="s">
        <v>604</v>
      </c>
      <c r="C111" s="318">
        <v>5</v>
      </c>
      <c r="D111" s="319" t="s">
        <v>605</v>
      </c>
      <c r="E111" s="291" t="s">
        <v>13</v>
      </c>
      <c r="F111" s="291" t="s">
        <v>3</v>
      </c>
      <c r="G111" s="345" t="s">
        <v>606</v>
      </c>
      <c r="H111" s="290" t="s">
        <v>607</v>
      </c>
      <c r="I111" s="291">
        <v>93</v>
      </c>
      <c r="J111" s="320">
        <v>94000</v>
      </c>
      <c r="K111" s="320">
        <v>0</v>
      </c>
      <c r="L111" s="320">
        <v>0</v>
      </c>
      <c r="M111" s="278">
        <f t="shared" si="16"/>
        <v>93</v>
      </c>
      <c r="N111" s="278">
        <f t="shared" si="16"/>
        <v>94000</v>
      </c>
      <c r="O111" s="276"/>
    </row>
    <row r="112" spans="1:15" x14ac:dyDescent="0.4">
      <c r="A112" s="318">
        <v>100</v>
      </c>
      <c r="B112" s="324" t="s">
        <v>163</v>
      </c>
      <c r="C112" s="180">
        <v>8</v>
      </c>
      <c r="D112" s="180" t="s">
        <v>164</v>
      </c>
      <c r="E112" s="180" t="s">
        <v>13</v>
      </c>
      <c r="F112" s="180" t="s">
        <v>3</v>
      </c>
      <c r="G112" s="180" t="s">
        <v>155</v>
      </c>
      <c r="H112" s="276" t="s">
        <v>165</v>
      </c>
      <c r="I112" s="180">
        <v>64</v>
      </c>
      <c r="J112" s="182">
        <v>10150</v>
      </c>
      <c r="K112" s="182">
        <v>0</v>
      </c>
      <c r="L112" s="182">
        <v>0</v>
      </c>
      <c r="M112" s="278">
        <v>0</v>
      </c>
      <c r="N112" s="278">
        <f t="shared" si="16"/>
        <v>10150</v>
      </c>
      <c r="O112" s="276"/>
    </row>
    <row r="113" spans="1:15" x14ac:dyDescent="0.4">
      <c r="A113" s="318">
        <v>101</v>
      </c>
      <c r="B113" s="324" t="s">
        <v>603</v>
      </c>
      <c r="C113" s="180">
        <v>6</v>
      </c>
      <c r="D113" s="180" t="s">
        <v>166</v>
      </c>
      <c r="E113" s="180" t="s">
        <v>13</v>
      </c>
      <c r="F113" s="180" t="s">
        <v>3</v>
      </c>
      <c r="G113" s="180">
        <v>2538</v>
      </c>
      <c r="H113" s="276" t="s">
        <v>156</v>
      </c>
      <c r="I113" s="180">
        <v>160</v>
      </c>
      <c r="J113" s="182">
        <v>63000</v>
      </c>
      <c r="K113" s="182">
        <v>0</v>
      </c>
      <c r="L113" s="182">
        <v>0</v>
      </c>
      <c r="M113" s="278">
        <f t="shared" si="16"/>
        <v>160</v>
      </c>
      <c r="N113" s="278">
        <f t="shared" si="16"/>
        <v>63000</v>
      </c>
      <c r="O113" s="276"/>
    </row>
    <row r="114" spans="1:15" x14ac:dyDescent="0.4">
      <c r="A114" s="180">
        <v>102</v>
      </c>
      <c r="B114" s="324" t="s">
        <v>608</v>
      </c>
      <c r="C114" s="180">
        <v>7</v>
      </c>
      <c r="D114" s="180" t="s">
        <v>166</v>
      </c>
      <c r="E114" s="180" t="s">
        <v>13</v>
      </c>
      <c r="F114" s="180" t="s">
        <v>3</v>
      </c>
      <c r="G114" s="180" t="s">
        <v>609</v>
      </c>
      <c r="H114" s="276" t="s">
        <v>610</v>
      </c>
      <c r="I114" s="180">
        <v>94</v>
      </c>
      <c r="J114" s="182">
        <v>60000</v>
      </c>
      <c r="K114" s="182">
        <v>0</v>
      </c>
      <c r="L114" s="182">
        <v>0</v>
      </c>
      <c r="M114" s="278">
        <f t="shared" si="16"/>
        <v>94</v>
      </c>
      <c r="N114" s="278">
        <f t="shared" si="16"/>
        <v>60000</v>
      </c>
      <c r="O114" s="276"/>
    </row>
    <row r="115" spans="1:15" x14ac:dyDescent="0.4">
      <c r="A115" s="318">
        <v>103</v>
      </c>
      <c r="B115" s="324" t="s">
        <v>116</v>
      </c>
      <c r="C115" s="180">
        <v>8</v>
      </c>
      <c r="D115" s="180" t="s">
        <v>166</v>
      </c>
      <c r="E115" s="180" t="s">
        <v>13</v>
      </c>
      <c r="F115" s="180" t="s">
        <v>3</v>
      </c>
      <c r="G115" s="180" t="s">
        <v>167</v>
      </c>
      <c r="H115" s="276" t="s">
        <v>168</v>
      </c>
      <c r="I115" s="180">
        <v>85</v>
      </c>
      <c r="J115" s="182">
        <v>8600</v>
      </c>
      <c r="K115" s="182">
        <v>0</v>
      </c>
      <c r="L115" s="182">
        <v>0</v>
      </c>
      <c r="M115" s="278">
        <f t="shared" si="16"/>
        <v>85</v>
      </c>
      <c r="N115" s="278">
        <f t="shared" si="16"/>
        <v>8600</v>
      </c>
      <c r="O115" s="276"/>
    </row>
    <row r="116" spans="1:15" ht="21.6" thickBot="1" x14ac:dyDescent="0.45">
      <c r="A116" s="326"/>
      <c r="B116" s="327"/>
      <c r="C116" s="285"/>
      <c r="D116" s="285" t="s">
        <v>2</v>
      </c>
      <c r="E116" s="326"/>
      <c r="F116" s="326"/>
      <c r="G116" s="285"/>
      <c r="H116" s="326"/>
      <c r="I116" s="285"/>
      <c r="J116" s="328">
        <f>SUM(J107:J115)</f>
        <v>383250</v>
      </c>
      <c r="K116" s="329">
        <f>SUM(K107:K115)</f>
        <v>0</v>
      </c>
      <c r="L116" s="328">
        <f>SUM(L107:L115)</f>
        <v>0</v>
      </c>
      <c r="M116" s="328">
        <f>SUM(M107:M115)</f>
        <v>744</v>
      </c>
      <c r="N116" s="328">
        <f>SUM(N107:N115)</f>
        <v>383250</v>
      </c>
      <c r="O116" s="282"/>
    </row>
    <row r="117" spans="1:15" x14ac:dyDescent="0.4">
      <c r="A117" s="180">
        <v>104</v>
      </c>
      <c r="B117" s="292" t="s">
        <v>264</v>
      </c>
      <c r="C117" s="307">
        <v>1</v>
      </c>
      <c r="D117" s="305" t="s">
        <v>260</v>
      </c>
      <c r="E117" s="300" t="s">
        <v>16</v>
      </c>
      <c r="F117" s="300" t="s">
        <v>3</v>
      </c>
      <c r="G117" s="51">
        <v>2538</v>
      </c>
      <c r="H117" s="308" t="s">
        <v>265</v>
      </c>
      <c r="I117" s="300">
        <v>57</v>
      </c>
      <c r="J117" s="350">
        <v>57000</v>
      </c>
      <c r="K117" s="278">
        <v>0</v>
      </c>
      <c r="L117" s="351">
        <v>0</v>
      </c>
      <c r="M117" s="278">
        <f>I117+K117</f>
        <v>57</v>
      </c>
      <c r="N117" s="351">
        <f>J117+L117</f>
        <v>57000</v>
      </c>
      <c r="O117" s="290"/>
    </row>
    <row r="118" spans="1:15" x14ac:dyDescent="0.4">
      <c r="A118" s="318">
        <v>105</v>
      </c>
      <c r="B118" s="298" t="s">
        <v>266</v>
      </c>
      <c r="C118" s="293">
        <v>1</v>
      </c>
      <c r="D118" s="294" t="s">
        <v>267</v>
      </c>
      <c r="E118" s="293" t="s">
        <v>16</v>
      </c>
      <c r="F118" s="293" t="s">
        <v>3</v>
      </c>
      <c r="G118" s="45">
        <v>2551</v>
      </c>
      <c r="H118" s="179" t="s">
        <v>268</v>
      </c>
      <c r="I118" s="180">
        <v>137</v>
      </c>
      <c r="J118" s="352">
        <v>804600</v>
      </c>
      <c r="K118" s="280">
        <v>0</v>
      </c>
      <c r="L118" s="296">
        <v>0</v>
      </c>
      <c r="M118" s="278">
        <f t="shared" ref="M118:M120" si="17">I118+K118</f>
        <v>137</v>
      </c>
      <c r="N118" s="351">
        <f>J118+L118</f>
        <v>804600</v>
      </c>
      <c r="O118" s="276"/>
    </row>
    <row r="119" spans="1:15" x14ac:dyDescent="0.4">
      <c r="A119" s="180">
        <v>106</v>
      </c>
      <c r="B119" s="298" t="s">
        <v>269</v>
      </c>
      <c r="C119" s="293">
        <v>6</v>
      </c>
      <c r="D119" s="294" t="s">
        <v>267</v>
      </c>
      <c r="E119" s="293" t="s">
        <v>16</v>
      </c>
      <c r="F119" s="293" t="s">
        <v>3</v>
      </c>
      <c r="G119" s="295" t="s">
        <v>251</v>
      </c>
      <c r="H119" s="169" t="s">
        <v>270</v>
      </c>
      <c r="I119" s="293">
        <v>431</v>
      </c>
      <c r="J119" s="352">
        <v>2544400</v>
      </c>
      <c r="K119" s="280">
        <v>0</v>
      </c>
      <c r="L119" s="296">
        <v>0</v>
      </c>
      <c r="M119" s="278">
        <f t="shared" si="17"/>
        <v>431</v>
      </c>
      <c r="N119" s="351">
        <f>J119+L119</f>
        <v>2544400</v>
      </c>
      <c r="O119" s="276"/>
    </row>
    <row r="120" spans="1:15" x14ac:dyDescent="0.4">
      <c r="A120" s="180">
        <v>107</v>
      </c>
      <c r="B120" s="298" t="s">
        <v>271</v>
      </c>
      <c r="C120" s="293">
        <v>9</v>
      </c>
      <c r="D120" s="294" t="s">
        <v>267</v>
      </c>
      <c r="E120" s="293" t="s">
        <v>16</v>
      </c>
      <c r="F120" s="293" t="s">
        <v>3</v>
      </c>
      <c r="G120" s="295" t="s">
        <v>181</v>
      </c>
      <c r="H120" s="169" t="s">
        <v>272</v>
      </c>
      <c r="I120" s="293">
        <v>300</v>
      </c>
      <c r="J120" s="296">
        <v>485200</v>
      </c>
      <c r="K120" s="280">
        <v>0</v>
      </c>
      <c r="L120" s="296">
        <v>0</v>
      </c>
      <c r="M120" s="278">
        <f t="shared" si="17"/>
        <v>300</v>
      </c>
      <c r="N120" s="351">
        <f>J120+L120</f>
        <v>485200</v>
      </c>
      <c r="O120" s="276"/>
    </row>
    <row r="121" spans="1:15" ht="21.6" thickBot="1" x14ac:dyDescent="0.45">
      <c r="A121" s="283"/>
      <c r="B121" s="353"/>
      <c r="C121" s="354"/>
      <c r="D121" s="303" t="s">
        <v>2</v>
      </c>
      <c r="E121" s="354"/>
      <c r="F121" s="354"/>
      <c r="G121" s="355"/>
      <c r="H121" s="356"/>
      <c r="I121" s="354"/>
      <c r="J121" s="357">
        <f>SUM(J117:J120)</f>
        <v>3891200</v>
      </c>
      <c r="K121" s="358">
        <f t="shared" ref="K121:N121" si="18">SUM(K117:K120)</f>
        <v>0</v>
      </c>
      <c r="L121" s="357">
        <f t="shared" si="18"/>
        <v>0</v>
      </c>
      <c r="M121" s="357">
        <f t="shared" si="18"/>
        <v>925</v>
      </c>
      <c r="N121" s="357">
        <f t="shared" si="18"/>
        <v>3891200</v>
      </c>
      <c r="O121" s="282"/>
    </row>
    <row r="122" spans="1:15" x14ac:dyDescent="0.4">
      <c r="A122" s="291">
        <v>108</v>
      </c>
      <c r="B122" s="292" t="s">
        <v>173</v>
      </c>
      <c r="C122" s="293">
        <v>2</v>
      </c>
      <c r="D122" s="294" t="s">
        <v>172</v>
      </c>
      <c r="E122" s="293" t="s">
        <v>18</v>
      </c>
      <c r="F122" s="293" t="s">
        <v>3</v>
      </c>
      <c r="G122" s="295" t="s">
        <v>58</v>
      </c>
      <c r="H122" s="169" t="s">
        <v>278</v>
      </c>
      <c r="I122" s="293">
        <v>243</v>
      </c>
      <c r="J122" s="277">
        <v>173250</v>
      </c>
      <c r="K122" s="280">
        <v>0</v>
      </c>
      <c r="L122" s="296">
        <v>0</v>
      </c>
      <c r="M122" s="278">
        <f>I122+K122</f>
        <v>243</v>
      </c>
      <c r="N122" s="278">
        <f t="shared" ref="N122:N125" si="19">J122+L122</f>
        <v>173250</v>
      </c>
      <c r="O122" s="290"/>
    </row>
    <row r="123" spans="1:15" x14ac:dyDescent="0.4">
      <c r="A123" s="291">
        <v>109</v>
      </c>
      <c r="B123" s="297" t="s">
        <v>623</v>
      </c>
      <c r="C123" s="293">
        <v>6</v>
      </c>
      <c r="D123" s="294" t="s">
        <v>172</v>
      </c>
      <c r="E123" s="293" t="s">
        <v>18</v>
      </c>
      <c r="F123" s="293" t="s">
        <v>3</v>
      </c>
      <c r="G123" s="295" t="s">
        <v>621</v>
      </c>
      <c r="H123" s="169" t="s">
        <v>622</v>
      </c>
      <c r="I123" s="293">
        <v>243</v>
      </c>
      <c r="J123" s="277">
        <v>291200</v>
      </c>
      <c r="K123" s="280">
        <v>0</v>
      </c>
      <c r="L123" s="296">
        <v>0</v>
      </c>
      <c r="M123" s="278">
        <f>I123+K123</f>
        <v>243</v>
      </c>
      <c r="N123" s="278">
        <f t="shared" si="19"/>
        <v>291200</v>
      </c>
      <c r="O123" s="290"/>
    </row>
    <row r="124" spans="1:15" x14ac:dyDescent="0.4">
      <c r="A124" s="291">
        <v>110</v>
      </c>
      <c r="B124" s="297" t="s">
        <v>624</v>
      </c>
      <c r="C124" s="293">
        <v>7</v>
      </c>
      <c r="D124" s="294" t="s">
        <v>172</v>
      </c>
      <c r="E124" s="293" t="s">
        <v>18</v>
      </c>
      <c r="F124" s="293" t="s">
        <v>3</v>
      </c>
      <c r="G124" s="295" t="s">
        <v>625</v>
      </c>
      <c r="H124" s="169" t="s">
        <v>626</v>
      </c>
      <c r="I124" s="293">
        <v>436</v>
      </c>
      <c r="J124" s="277">
        <v>572700</v>
      </c>
      <c r="K124" s="280">
        <v>0</v>
      </c>
      <c r="L124" s="296">
        <v>0</v>
      </c>
      <c r="M124" s="278">
        <f>I124+K124</f>
        <v>436</v>
      </c>
      <c r="N124" s="278">
        <f t="shared" si="19"/>
        <v>572700</v>
      </c>
      <c r="O124" s="290"/>
    </row>
    <row r="125" spans="1:15" x14ac:dyDescent="0.4">
      <c r="A125" s="291">
        <v>111</v>
      </c>
      <c r="B125" s="298" t="s">
        <v>285</v>
      </c>
      <c r="C125" s="293">
        <v>8</v>
      </c>
      <c r="D125" s="294" t="s">
        <v>172</v>
      </c>
      <c r="E125" s="293" t="s">
        <v>18</v>
      </c>
      <c r="F125" s="293" t="s">
        <v>3</v>
      </c>
      <c r="G125" s="295" t="s">
        <v>181</v>
      </c>
      <c r="H125" s="169" t="s">
        <v>286</v>
      </c>
      <c r="I125" s="293">
        <v>210</v>
      </c>
      <c r="J125" s="296">
        <v>201600</v>
      </c>
      <c r="K125" s="280">
        <v>0</v>
      </c>
      <c r="L125" s="296">
        <v>0</v>
      </c>
      <c r="M125" s="278">
        <f t="shared" ref="M125:N144" si="20">I125+K125</f>
        <v>210</v>
      </c>
      <c r="N125" s="278">
        <f t="shared" si="19"/>
        <v>201600</v>
      </c>
      <c r="O125" s="276"/>
    </row>
    <row r="126" spans="1:15" x14ac:dyDescent="0.4">
      <c r="A126" s="291">
        <v>112</v>
      </c>
      <c r="B126" s="298" t="s">
        <v>273</v>
      </c>
      <c r="C126" s="299">
        <v>2</v>
      </c>
      <c r="D126" s="294" t="s">
        <v>229</v>
      </c>
      <c r="E126" s="293" t="s">
        <v>18</v>
      </c>
      <c r="F126" s="293" t="s">
        <v>3</v>
      </c>
      <c r="G126" s="45">
        <v>2544</v>
      </c>
      <c r="H126" s="169" t="s">
        <v>274</v>
      </c>
      <c r="I126" s="300">
        <v>607</v>
      </c>
      <c r="J126" s="277">
        <v>5952261</v>
      </c>
      <c r="K126" s="278">
        <v>0</v>
      </c>
      <c r="L126" s="296">
        <v>0</v>
      </c>
      <c r="M126" s="278">
        <f t="shared" si="20"/>
        <v>607</v>
      </c>
      <c r="N126" s="278">
        <f t="shared" si="20"/>
        <v>5952261</v>
      </c>
      <c r="O126" s="276"/>
    </row>
    <row r="127" spans="1:15" x14ac:dyDescent="0.4">
      <c r="A127" s="291">
        <v>113</v>
      </c>
      <c r="B127" s="298" t="s">
        <v>627</v>
      </c>
      <c r="C127" s="299">
        <v>6</v>
      </c>
      <c r="D127" s="294" t="s">
        <v>229</v>
      </c>
      <c r="E127" s="293" t="s">
        <v>18</v>
      </c>
      <c r="F127" s="293" t="s">
        <v>3</v>
      </c>
      <c r="G127" s="45">
        <v>2544</v>
      </c>
      <c r="H127" s="169" t="s">
        <v>628</v>
      </c>
      <c r="I127" s="300">
        <v>120</v>
      </c>
      <c r="J127" s="277">
        <v>74500</v>
      </c>
      <c r="K127" s="278">
        <v>0</v>
      </c>
      <c r="L127" s="296">
        <v>0</v>
      </c>
      <c r="M127" s="278">
        <f t="shared" si="20"/>
        <v>120</v>
      </c>
      <c r="N127" s="278">
        <f t="shared" si="20"/>
        <v>74500</v>
      </c>
      <c r="O127" s="276"/>
    </row>
    <row r="128" spans="1:15" x14ac:dyDescent="0.4">
      <c r="A128" s="291">
        <v>114</v>
      </c>
      <c r="B128" s="298" t="s">
        <v>629</v>
      </c>
      <c r="C128" s="299">
        <v>7</v>
      </c>
      <c r="D128" s="294" t="s">
        <v>229</v>
      </c>
      <c r="E128" s="293" t="s">
        <v>18</v>
      </c>
      <c r="F128" s="293" t="s">
        <v>3</v>
      </c>
      <c r="G128" s="45">
        <v>2545</v>
      </c>
      <c r="H128" s="169" t="s">
        <v>630</v>
      </c>
      <c r="I128" s="300">
        <v>164</v>
      </c>
      <c r="J128" s="277">
        <v>342500</v>
      </c>
      <c r="K128" s="278">
        <v>0</v>
      </c>
      <c r="L128" s="296">
        <v>0</v>
      </c>
      <c r="M128" s="278">
        <f t="shared" si="20"/>
        <v>164</v>
      </c>
      <c r="N128" s="278">
        <f t="shared" si="20"/>
        <v>342500</v>
      </c>
      <c r="O128" s="276"/>
    </row>
    <row r="129" spans="1:15" x14ac:dyDescent="0.4">
      <c r="A129" s="291">
        <v>115</v>
      </c>
      <c r="B129" s="298" t="s">
        <v>631</v>
      </c>
      <c r="C129" s="299">
        <v>8</v>
      </c>
      <c r="D129" s="294" t="s">
        <v>229</v>
      </c>
      <c r="E129" s="293" t="s">
        <v>18</v>
      </c>
      <c r="F129" s="293" t="s">
        <v>3</v>
      </c>
      <c r="G129" s="45">
        <v>2550</v>
      </c>
      <c r="H129" s="169" t="s">
        <v>632</v>
      </c>
      <c r="I129" s="300">
        <v>325</v>
      </c>
      <c r="J129" s="277">
        <v>793880</v>
      </c>
      <c r="K129" s="278">
        <v>0</v>
      </c>
      <c r="L129" s="296">
        <v>0</v>
      </c>
      <c r="M129" s="278">
        <f t="shared" si="20"/>
        <v>325</v>
      </c>
      <c r="N129" s="278">
        <f t="shared" si="20"/>
        <v>793880</v>
      </c>
      <c r="O129" s="276"/>
    </row>
    <row r="130" spans="1:15" x14ac:dyDescent="0.4">
      <c r="A130" s="291">
        <v>116</v>
      </c>
      <c r="B130" s="298" t="s">
        <v>264</v>
      </c>
      <c r="C130" s="299">
        <v>10</v>
      </c>
      <c r="D130" s="294" t="s">
        <v>229</v>
      </c>
      <c r="E130" s="293" t="s">
        <v>18</v>
      </c>
      <c r="F130" s="293" t="s">
        <v>3</v>
      </c>
      <c r="G130" s="45">
        <v>2545</v>
      </c>
      <c r="H130" s="169" t="s">
        <v>743</v>
      </c>
      <c r="I130" s="300">
        <v>89</v>
      </c>
      <c r="J130" s="277">
        <v>189000</v>
      </c>
      <c r="K130" s="278">
        <v>15</v>
      </c>
      <c r="L130" s="296">
        <v>2000</v>
      </c>
      <c r="M130" s="278">
        <f t="shared" si="20"/>
        <v>104</v>
      </c>
      <c r="N130" s="278">
        <f t="shared" si="20"/>
        <v>191000</v>
      </c>
      <c r="O130" s="276"/>
    </row>
    <row r="131" spans="1:15" x14ac:dyDescent="0.4">
      <c r="A131" s="291">
        <v>117</v>
      </c>
      <c r="B131" s="298" t="s">
        <v>744</v>
      </c>
      <c r="C131" s="299">
        <v>13</v>
      </c>
      <c r="D131" s="294" t="s">
        <v>229</v>
      </c>
      <c r="E131" s="293" t="s">
        <v>18</v>
      </c>
      <c r="F131" s="293" t="s">
        <v>3</v>
      </c>
      <c r="G131" s="45">
        <v>2551</v>
      </c>
      <c r="H131" s="169" t="s">
        <v>745</v>
      </c>
      <c r="I131" s="300">
        <v>59</v>
      </c>
      <c r="J131" s="277">
        <v>120000</v>
      </c>
      <c r="K131" s="278">
        <v>10</v>
      </c>
      <c r="L131" s="296">
        <v>1000</v>
      </c>
      <c r="M131" s="278">
        <f t="shared" si="20"/>
        <v>69</v>
      </c>
      <c r="N131" s="278">
        <f t="shared" si="20"/>
        <v>121000</v>
      </c>
      <c r="O131" s="276"/>
    </row>
    <row r="132" spans="1:15" x14ac:dyDescent="0.4">
      <c r="A132" s="291">
        <v>118</v>
      </c>
      <c r="B132" s="298" t="s">
        <v>746</v>
      </c>
      <c r="C132" s="299">
        <v>15</v>
      </c>
      <c r="D132" s="294" t="s">
        <v>229</v>
      </c>
      <c r="E132" s="293" t="s">
        <v>18</v>
      </c>
      <c r="F132" s="293" t="s">
        <v>3</v>
      </c>
      <c r="G132" s="45">
        <v>2549</v>
      </c>
      <c r="H132" s="169" t="s">
        <v>747</v>
      </c>
      <c r="I132" s="300">
        <v>36</v>
      </c>
      <c r="J132" s="277">
        <v>56700</v>
      </c>
      <c r="K132" s="278">
        <v>10</v>
      </c>
      <c r="L132" s="296">
        <v>1000</v>
      </c>
      <c r="M132" s="278">
        <f t="shared" si="20"/>
        <v>46</v>
      </c>
      <c r="N132" s="278">
        <f t="shared" si="20"/>
        <v>57700</v>
      </c>
      <c r="O132" s="276"/>
    </row>
    <row r="133" spans="1:15" x14ac:dyDescent="0.4">
      <c r="A133" s="291">
        <v>119</v>
      </c>
      <c r="B133" s="298" t="s">
        <v>275</v>
      </c>
      <c r="C133" s="293">
        <v>5</v>
      </c>
      <c r="D133" s="294" t="s">
        <v>276</v>
      </c>
      <c r="E133" s="293" t="s">
        <v>18</v>
      </c>
      <c r="F133" s="293" t="s">
        <v>3</v>
      </c>
      <c r="G133" s="45">
        <v>2542</v>
      </c>
      <c r="H133" s="179" t="s">
        <v>277</v>
      </c>
      <c r="I133" s="180">
        <v>328</v>
      </c>
      <c r="J133" s="277">
        <v>4373394</v>
      </c>
      <c r="K133" s="280">
        <v>0</v>
      </c>
      <c r="L133" s="296">
        <v>0</v>
      </c>
      <c r="M133" s="278">
        <f t="shared" si="20"/>
        <v>328</v>
      </c>
      <c r="N133" s="278">
        <f t="shared" si="20"/>
        <v>4373394</v>
      </c>
      <c r="O133" s="276"/>
    </row>
    <row r="134" spans="1:15" x14ac:dyDescent="0.4">
      <c r="A134" s="291">
        <v>120</v>
      </c>
      <c r="B134" s="298" t="s">
        <v>647</v>
      </c>
      <c r="C134" s="293">
        <v>6</v>
      </c>
      <c r="D134" s="294" t="s">
        <v>276</v>
      </c>
      <c r="E134" s="293" t="s">
        <v>18</v>
      </c>
      <c r="F134" s="293" t="s">
        <v>3</v>
      </c>
      <c r="G134" s="45">
        <v>2549</v>
      </c>
      <c r="H134" s="179" t="s">
        <v>648</v>
      </c>
      <c r="I134" s="180">
        <v>55</v>
      </c>
      <c r="J134" s="277">
        <v>120750</v>
      </c>
      <c r="K134" s="280">
        <v>0</v>
      </c>
      <c r="L134" s="296">
        <v>0</v>
      </c>
      <c r="M134" s="278">
        <f t="shared" si="20"/>
        <v>55</v>
      </c>
      <c r="N134" s="278">
        <f t="shared" si="20"/>
        <v>120750</v>
      </c>
      <c r="O134" s="276"/>
    </row>
    <row r="135" spans="1:15" x14ac:dyDescent="0.4">
      <c r="A135" s="291">
        <v>121</v>
      </c>
      <c r="B135" s="298" t="s">
        <v>649</v>
      </c>
      <c r="C135" s="293">
        <v>7</v>
      </c>
      <c r="D135" s="294" t="s">
        <v>276</v>
      </c>
      <c r="E135" s="293" t="s">
        <v>18</v>
      </c>
      <c r="F135" s="293" t="s">
        <v>3</v>
      </c>
      <c r="G135" s="45">
        <v>2566</v>
      </c>
      <c r="H135" s="179" t="s">
        <v>650</v>
      </c>
      <c r="I135" s="180">
        <v>62</v>
      </c>
      <c r="J135" s="277">
        <v>2700</v>
      </c>
      <c r="K135" s="280">
        <v>0</v>
      </c>
      <c r="L135" s="296">
        <v>0</v>
      </c>
      <c r="M135" s="278">
        <f t="shared" si="20"/>
        <v>62</v>
      </c>
      <c r="N135" s="278">
        <f t="shared" si="20"/>
        <v>2700</v>
      </c>
      <c r="O135" s="276"/>
    </row>
    <row r="136" spans="1:15" x14ac:dyDescent="0.4">
      <c r="A136" s="291">
        <v>122</v>
      </c>
      <c r="B136" s="298" t="s">
        <v>651</v>
      </c>
      <c r="C136" s="293">
        <v>9</v>
      </c>
      <c r="D136" s="294" t="s">
        <v>652</v>
      </c>
      <c r="E136" s="293" t="s">
        <v>18</v>
      </c>
      <c r="F136" s="293" t="s">
        <v>3</v>
      </c>
      <c r="G136" s="45">
        <v>2566</v>
      </c>
      <c r="H136" s="179" t="s">
        <v>653</v>
      </c>
      <c r="I136" s="180">
        <v>27</v>
      </c>
      <c r="J136" s="277">
        <v>3300</v>
      </c>
      <c r="K136" s="280">
        <v>0</v>
      </c>
      <c r="L136" s="296">
        <v>0</v>
      </c>
      <c r="M136" s="278">
        <f t="shared" si="20"/>
        <v>27</v>
      </c>
      <c r="N136" s="278">
        <f t="shared" si="20"/>
        <v>3300</v>
      </c>
      <c r="O136" s="276"/>
    </row>
    <row r="137" spans="1:15" x14ac:dyDescent="0.4">
      <c r="A137" s="291">
        <v>123</v>
      </c>
      <c r="B137" s="298" t="s">
        <v>235</v>
      </c>
      <c r="C137" s="293">
        <v>7</v>
      </c>
      <c r="D137" s="293" t="s">
        <v>234</v>
      </c>
      <c r="E137" s="293" t="s">
        <v>18</v>
      </c>
      <c r="F137" s="293" t="s">
        <v>3</v>
      </c>
      <c r="G137" s="295" t="s">
        <v>279</v>
      </c>
      <c r="H137" s="169" t="s">
        <v>236</v>
      </c>
      <c r="I137" s="293">
        <v>67</v>
      </c>
      <c r="J137" s="296">
        <v>6700</v>
      </c>
      <c r="K137" s="280">
        <v>0</v>
      </c>
      <c r="L137" s="296">
        <v>0</v>
      </c>
      <c r="M137" s="278">
        <f t="shared" si="20"/>
        <v>67</v>
      </c>
      <c r="N137" s="278">
        <f t="shared" si="20"/>
        <v>6700</v>
      </c>
      <c r="O137" s="276"/>
    </row>
    <row r="138" spans="1:15" x14ac:dyDescent="0.4">
      <c r="A138" s="291">
        <v>124</v>
      </c>
      <c r="B138" s="298" t="s">
        <v>641</v>
      </c>
      <c r="C138" s="293">
        <v>2</v>
      </c>
      <c r="D138" s="293" t="s">
        <v>234</v>
      </c>
      <c r="E138" s="293" t="s">
        <v>18</v>
      </c>
      <c r="F138" s="293" t="s">
        <v>3</v>
      </c>
      <c r="G138" s="295" t="s">
        <v>642</v>
      </c>
      <c r="H138" s="169" t="s">
        <v>643</v>
      </c>
      <c r="I138" s="293">
        <v>124</v>
      </c>
      <c r="J138" s="296">
        <v>228420</v>
      </c>
      <c r="K138" s="280">
        <v>0</v>
      </c>
      <c r="L138" s="296">
        <v>0</v>
      </c>
      <c r="M138" s="278">
        <f t="shared" si="20"/>
        <v>124</v>
      </c>
      <c r="N138" s="278">
        <f t="shared" si="20"/>
        <v>228420</v>
      </c>
      <c r="O138" s="276"/>
    </row>
    <row r="139" spans="1:15" x14ac:dyDescent="0.4">
      <c r="A139" s="291">
        <v>125</v>
      </c>
      <c r="B139" s="298" t="s">
        <v>280</v>
      </c>
      <c r="C139" s="293">
        <v>16</v>
      </c>
      <c r="D139" s="293" t="s">
        <v>281</v>
      </c>
      <c r="E139" s="293" t="s">
        <v>18</v>
      </c>
      <c r="F139" s="293" t="s">
        <v>3</v>
      </c>
      <c r="G139" s="295" t="s">
        <v>58</v>
      </c>
      <c r="H139" s="169" t="s">
        <v>282</v>
      </c>
      <c r="I139" s="293">
        <v>125</v>
      </c>
      <c r="J139" s="296">
        <v>55300</v>
      </c>
      <c r="K139" s="280">
        <v>0</v>
      </c>
      <c r="L139" s="296">
        <v>0</v>
      </c>
      <c r="M139" s="278">
        <f t="shared" si="20"/>
        <v>125</v>
      </c>
      <c r="N139" s="278">
        <f t="shared" si="20"/>
        <v>55300</v>
      </c>
      <c r="O139" s="276"/>
    </row>
    <row r="140" spans="1:15" x14ac:dyDescent="0.4">
      <c r="A140" s="291">
        <v>126</v>
      </c>
      <c r="B140" s="298" t="s">
        <v>283</v>
      </c>
      <c r="C140" s="293">
        <v>10</v>
      </c>
      <c r="D140" s="293" t="s">
        <v>281</v>
      </c>
      <c r="E140" s="293" t="s">
        <v>18</v>
      </c>
      <c r="F140" s="293" t="s">
        <v>3</v>
      </c>
      <c r="G140" s="295" t="s">
        <v>58</v>
      </c>
      <c r="H140" s="169" t="s">
        <v>284</v>
      </c>
      <c r="I140" s="293">
        <v>127</v>
      </c>
      <c r="J140" s="296">
        <v>37804</v>
      </c>
      <c r="K140" s="280">
        <v>0</v>
      </c>
      <c r="L140" s="296">
        <v>0</v>
      </c>
      <c r="M140" s="278">
        <f t="shared" si="20"/>
        <v>127</v>
      </c>
      <c r="N140" s="278">
        <f t="shared" si="20"/>
        <v>37804</v>
      </c>
      <c r="O140" s="276"/>
    </row>
    <row r="141" spans="1:15" x14ac:dyDescent="0.4">
      <c r="A141" s="291">
        <v>127</v>
      </c>
      <c r="B141" s="298" t="s">
        <v>639</v>
      </c>
      <c r="C141" s="293">
        <v>11</v>
      </c>
      <c r="D141" s="294" t="s">
        <v>281</v>
      </c>
      <c r="E141" s="293" t="s">
        <v>18</v>
      </c>
      <c r="F141" s="293" t="s">
        <v>3</v>
      </c>
      <c r="G141" s="295" t="s">
        <v>634</v>
      </c>
      <c r="H141" s="169" t="s">
        <v>640</v>
      </c>
      <c r="I141" s="293">
        <v>121</v>
      </c>
      <c r="J141" s="296">
        <v>220330</v>
      </c>
      <c r="K141" s="280">
        <v>0</v>
      </c>
      <c r="L141" s="296">
        <v>0</v>
      </c>
      <c r="M141" s="278">
        <f t="shared" si="20"/>
        <v>121</v>
      </c>
      <c r="N141" s="278">
        <f t="shared" si="20"/>
        <v>220330</v>
      </c>
      <c r="O141" s="276"/>
    </row>
    <row r="142" spans="1:15" x14ac:dyDescent="0.4">
      <c r="A142" s="291">
        <v>128</v>
      </c>
      <c r="B142" s="298" t="s">
        <v>296</v>
      </c>
      <c r="C142" s="293">
        <v>3</v>
      </c>
      <c r="D142" s="301" t="s">
        <v>281</v>
      </c>
      <c r="E142" s="293" t="s">
        <v>18</v>
      </c>
      <c r="F142" s="293" t="s">
        <v>3</v>
      </c>
      <c r="G142" s="295" t="s">
        <v>297</v>
      </c>
      <c r="H142" s="169" t="s">
        <v>298</v>
      </c>
      <c r="I142" s="293">
        <v>73</v>
      </c>
      <c r="J142" s="296">
        <v>6800</v>
      </c>
      <c r="K142" s="280">
        <v>0</v>
      </c>
      <c r="L142" s="296">
        <v>0</v>
      </c>
      <c r="M142" s="278">
        <f t="shared" si="20"/>
        <v>73</v>
      </c>
      <c r="N142" s="278">
        <f t="shared" si="20"/>
        <v>6800</v>
      </c>
      <c r="O142" s="276"/>
    </row>
    <row r="143" spans="1:15" x14ac:dyDescent="0.4">
      <c r="A143" s="291">
        <v>129</v>
      </c>
      <c r="B143" s="298" t="s">
        <v>299</v>
      </c>
      <c r="C143" s="294">
        <v>17</v>
      </c>
      <c r="D143" s="294" t="s">
        <v>281</v>
      </c>
      <c r="E143" s="293" t="s">
        <v>18</v>
      </c>
      <c r="F143" s="293" t="s">
        <v>3</v>
      </c>
      <c r="G143" s="295" t="s">
        <v>58</v>
      </c>
      <c r="H143" s="169" t="s">
        <v>300</v>
      </c>
      <c r="I143" s="293">
        <v>135</v>
      </c>
      <c r="J143" s="296">
        <v>134700</v>
      </c>
      <c r="K143" s="280">
        <v>0</v>
      </c>
      <c r="L143" s="296">
        <v>0</v>
      </c>
      <c r="M143" s="278">
        <f t="shared" si="20"/>
        <v>135</v>
      </c>
      <c r="N143" s="278">
        <f t="shared" si="20"/>
        <v>134700</v>
      </c>
      <c r="O143" s="276"/>
    </row>
    <row r="144" spans="1:15" x14ac:dyDescent="0.4">
      <c r="A144" s="291">
        <v>130</v>
      </c>
      <c r="B144" s="298" t="s">
        <v>748</v>
      </c>
      <c r="C144" s="294">
        <v>1</v>
      </c>
      <c r="D144" s="305" t="s">
        <v>302</v>
      </c>
      <c r="E144" s="293" t="s">
        <v>18</v>
      </c>
      <c r="F144" s="293" t="s">
        <v>3</v>
      </c>
      <c r="G144" s="295" t="s">
        <v>749</v>
      </c>
      <c r="H144" s="169" t="s">
        <v>750</v>
      </c>
      <c r="I144" s="293">
        <v>200</v>
      </c>
      <c r="J144" s="296">
        <v>220000</v>
      </c>
      <c r="K144" s="280">
        <v>15</v>
      </c>
      <c r="L144" s="296">
        <v>2000</v>
      </c>
      <c r="M144" s="278">
        <f t="shared" si="20"/>
        <v>215</v>
      </c>
      <c r="N144" s="278">
        <f t="shared" si="20"/>
        <v>222000</v>
      </c>
      <c r="O144" s="276"/>
    </row>
    <row r="145" spans="1:15" x14ac:dyDescent="0.4">
      <c r="A145" s="291">
        <v>131</v>
      </c>
      <c r="B145" s="298" t="s">
        <v>633</v>
      </c>
      <c r="C145" s="293">
        <v>2</v>
      </c>
      <c r="D145" s="300" t="s">
        <v>302</v>
      </c>
      <c r="E145" s="293" t="s">
        <v>18</v>
      </c>
      <c r="F145" s="293" t="s">
        <v>3</v>
      </c>
      <c r="G145" s="295" t="s">
        <v>634</v>
      </c>
      <c r="H145" s="169" t="s">
        <v>635</v>
      </c>
      <c r="I145" s="293">
        <v>182</v>
      </c>
      <c r="J145" s="296">
        <v>721000</v>
      </c>
      <c r="K145" s="280">
        <v>0</v>
      </c>
      <c r="L145" s="296">
        <v>0</v>
      </c>
      <c r="M145" s="278">
        <f t="shared" ref="M145:N157" si="21">I145+K145</f>
        <v>182</v>
      </c>
      <c r="N145" s="278">
        <f t="shared" si="21"/>
        <v>721000</v>
      </c>
      <c r="O145" s="276"/>
    </row>
    <row r="146" spans="1:15" x14ac:dyDescent="0.4">
      <c r="A146" s="291">
        <v>132</v>
      </c>
      <c r="B146" s="298" t="s">
        <v>301</v>
      </c>
      <c r="C146" s="293">
        <v>4</v>
      </c>
      <c r="D146" s="300" t="s">
        <v>302</v>
      </c>
      <c r="E146" s="293" t="s">
        <v>18</v>
      </c>
      <c r="F146" s="293" t="s">
        <v>3</v>
      </c>
      <c r="G146" s="295" t="s">
        <v>82</v>
      </c>
      <c r="H146" s="169" t="s">
        <v>303</v>
      </c>
      <c r="I146" s="293">
        <v>258</v>
      </c>
      <c r="J146" s="296">
        <v>250000</v>
      </c>
      <c r="K146" s="280">
        <v>0</v>
      </c>
      <c r="L146" s="296">
        <v>0</v>
      </c>
      <c r="M146" s="278">
        <f t="shared" si="21"/>
        <v>258</v>
      </c>
      <c r="N146" s="278">
        <f t="shared" si="21"/>
        <v>250000</v>
      </c>
      <c r="O146" s="180"/>
    </row>
    <row r="147" spans="1:15" x14ac:dyDescent="0.4">
      <c r="A147" s="291">
        <v>133</v>
      </c>
      <c r="B147" s="298" t="s">
        <v>413</v>
      </c>
      <c r="C147" s="293">
        <v>7</v>
      </c>
      <c r="D147" s="300" t="s">
        <v>302</v>
      </c>
      <c r="E147" s="293" t="s">
        <v>18</v>
      </c>
      <c r="F147" s="293" t="s">
        <v>3</v>
      </c>
      <c r="G147" s="295" t="s">
        <v>181</v>
      </c>
      <c r="H147" s="169" t="s">
        <v>751</v>
      </c>
      <c r="I147" s="293">
        <v>159</v>
      </c>
      <c r="J147" s="296">
        <v>540000</v>
      </c>
      <c r="K147" s="280">
        <v>20</v>
      </c>
      <c r="L147" s="296">
        <v>2000</v>
      </c>
      <c r="M147" s="278">
        <f t="shared" si="21"/>
        <v>179</v>
      </c>
      <c r="N147" s="278">
        <f t="shared" si="21"/>
        <v>542000</v>
      </c>
      <c r="O147" s="180"/>
    </row>
    <row r="148" spans="1:15" x14ac:dyDescent="0.4">
      <c r="A148" s="291">
        <v>134</v>
      </c>
      <c r="B148" s="298" t="s">
        <v>410</v>
      </c>
      <c r="C148" s="293">
        <v>8</v>
      </c>
      <c r="D148" s="300" t="s">
        <v>302</v>
      </c>
      <c r="E148" s="293" t="s">
        <v>18</v>
      </c>
      <c r="F148" s="293" t="s">
        <v>3</v>
      </c>
      <c r="G148" s="295" t="s">
        <v>82</v>
      </c>
      <c r="H148" s="169" t="s">
        <v>752</v>
      </c>
      <c r="I148" s="293">
        <v>250</v>
      </c>
      <c r="J148" s="296">
        <v>318600</v>
      </c>
      <c r="K148" s="280">
        <v>20</v>
      </c>
      <c r="L148" s="296">
        <v>2500</v>
      </c>
      <c r="M148" s="278">
        <f t="shared" si="21"/>
        <v>270</v>
      </c>
      <c r="N148" s="278">
        <f t="shared" si="21"/>
        <v>321100</v>
      </c>
      <c r="O148" s="180"/>
    </row>
    <row r="149" spans="1:15" x14ac:dyDescent="0.4">
      <c r="A149" s="291">
        <v>135</v>
      </c>
      <c r="B149" s="298" t="s">
        <v>753</v>
      </c>
      <c r="C149" s="293">
        <v>9</v>
      </c>
      <c r="D149" s="300" t="s">
        <v>302</v>
      </c>
      <c r="E149" s="293" t="s">
        <v>18</v>
      </c>
      <c r="F149" s="293" t="s">
        <v>3</v>
      </c>
      <c r="G149" s="295" t="s">
        <v>181</v>
      </c>
      <c r="H149" s="169" t="s">
        <v>756</v>
      </c>
      <c r="I149" s="293">
        <v>104</v>
      </c>
      <c r="J149" s="296">
        <v>140000</v>
      </c>
      <c r="K149" s="280">
        <v>20</v>
      </c>
      <c r="L149" s="296">
        <v>2000</v>
      </c>
      <c r="M149" s="278">
        <f t="shared" si="21"/>
        <v>124</v>
      </c>
      <c r="N149" s="278">
        <f t="shared" si="21"/>
        <v>142000</v>
      </c>
      <c r="O149" s="180"/>
    </row>
    <row r="150" spans="1:15" x14ac:dyDescent="0.4">
      <c r="A150" s="291">
        <v>136</v>
      </c>
      <c r="B150" s="298" t="s">
        <v>754</v>
      </c>
      <c r="C150" s="293">
        <v>12</v>
      </c>
      <c r="D150" s="300" t="s">
        <v>302</v>
      </c>
      <c r="E150" s="293" t="s">
        <v>18</v>
      </c>
      <c r="F150" s="293" t="s">
        <v>3</v>
      </c>
      <c r="G150" s="295" t="s">
        <v>82</v>
      </c>
      <c r="H150" s="169" t="s">
        <v>755</v>
      </c>
      <c r="I150" s="293">
        <v>34</v>
      </c>
      <c r="J150" s="296">
        <v>122642</v>
      </c>
      <c r="K150" s="280">
        <v>20</v>
      </c>
      <c r="L150" s="296">
        <v>2000</v>
      </c>
      <c r="M150" s="278">
        <f t="shared" si="21"/>
        <v>54</v>
      </c>
      <c r="N150" s="278">
        <f t="shared" si="21"/>
        <v>124642</v>
      </c>
      <c r="O150" s="180"/>
    </row>
    <row r="151" spans="1:15" x14ac:dyDescent="0.4">
      <c r="A151" s="291">
        <v>137</v>
      </c>
      <c r="B151" s="298" t="s">
        <v>617</v>
      </c>
      <c r="C151" s="293">
        <v>13</v>
      </c>
      <c r="D151" s="300" t="s">
        <v>302</v>
      </c>
      <c r="E151" s="293" t="s">
        <v>18</v>
      </c>
      <c r="F151" s="293" t="s">
        <v>3</v>
      </c>
      <c r="G151" s="295" t="s">
        <v>636</v>
      </c>
      <c r="H151" s="169" t="s">
        <v>637</v>
      </c>
      <c r="I151" s="293">
        <v>30</v>
      </c>
      <c r="J151" s="296">
        <v>3440</v>
      </c>
      <c r="K151" s="280">
        <v>0</v>
      </c>
      <c r="L151" s="296">
        <v>0</v>
      </c>
      <c r="M151" s="278">
        <f t="shared" si="21"/>
        <v>30</v>
      </c>
      <c r="N151" s="278">
        <f t="shared" si="21"/>
        <v>3440</v>
      </c>
      <c r="O151" s="180"/>
    </row>
    <row r="152" spans="1:15" x14ac:dyDescent="0.4">
      <c r="A152" s="291">
        <v>138</v>
      </c>
      <c r="B152" s="298" t="s">
        <v>757</v>
      </c>
      <c r="C152" s="293">
        <v>14</v>
      </c>
      <c r="D152" s="300" t="s">
        <v>302</v>
      </c>
      <c r="E152" s="293" t="s">
        <v>18</v>
      </c>
      <c r="F152" s="293" t="s">
        <v>3</v>
      </c>
      <c r="G152" s="295" t="s">
        <v>758</v>
      </c>
      <c r="H152" s="169" t="s">
        <v>759</v>
      </c>
      <c r="I152" s="293">
        <v>63</v>
      </c>
      <c r="J152" s="296">
        <v>68000</v>
      </c>
      <c r="K152" s="280">
        <v>20</v>
      </c>
      <c r="L152" s="296">
        <v>2000</v>
      </c>
      <c r="M152" s="278">
        <f t="shared" si="21"/>
        <v>83</v>
      </c>
      <c r="N152" s="278">
        <f t="shared" si="21"/>
        <v>70000</v>
      </c>
      <c r="O152" s="306"/>
    </row>
    <row r="153" spans="1:15" x14ac:dyDescent="0.4">
      <c r="A153" s="291">
        <v>139</v>
      </c>
      <c r="B153" s="298" t="s">
        <v>760</v>
      </c>
      <c r="C153" s="293">
        <v>15</v>
      </c>
      <c r="D153" s="300" t="s">
        <v>302</v>
      </c>
      <c r="E153" s="293" t="s">
        <v>18</v>
      </c>
      <c r="F153" s="293" t="s">
        <v>3</v>
      </c>
      <c r="G153" s="295" t="s">
        <v>82</v>
      </c>
      <c r="H153" s="169" t="s">
        <v>761</v>
      </c>
      <c r="I153" s="293">
        <v>247</v>
      </c>
      <c r="J153" s="296">
        <v>173240</v>
      </c>
      <c r="K153" s="280">
        <v>20</v>
      </c>
      <c r="L153" s="296">
        <v>2500</v>
      </c>
      <c r="M153" s="278">
        <f t="shared" si="21"/>
        <v>267</v>
      </c>
      <c r="N153" s="278">
        <f t="shared" si="21"/>
        <v>175740</v>
      </c>
      <c r="O153" s="306"/>
    </row>
    <row r="154" spans="1:15" x14ac:dyDescent="0.4">
      <c r="A154" s="291">
        <v>140</v>
      </c>
      <c r="B154" s="298" t="s">
        <v>762</v>
      </c>
      <c r="C154" s="293">
        <v>16</v>
      </c>
      <c r="D154" s="300" t="s">
        <v>302</v>
      </c>
      <c r="E154" s="293" t="s">
        <v>18</v>
      </c>
      <c r="F154" s="293" t="s">
        <v>3</v>
      </c>
      <c r="G154" s="295" t="s">
        <v>89</v>
      </c>
      <c r="H154" s="169" t="s">
        <v>763</v>
      </c>
      <c r="I154" s="293">
        <v>384</v>
      </c>
      <c r="J154" s="296">
        <v>2073577</v>
      </c>
      <c r="K154" s="280">
        <v>22</v>
      </c>
      <c r="L154" s="296">
        <v>2500</v>
      </c>
      <c r="M154" s="278">
        <f t="shared" si="21"/>
        <v>406</v>
      </c>
      <c r="N154" s="278">
        <f t="shared" si="21"/>
        <v>2076077</v>
      </c>
      <c r="O154" s="306"/>
    </row>
    <row r="155" spans="1:15" x14ac:dyDescent="0.4">
      <c r="A155" s="291">
        <v>141</v>
      </c>
      <c r="B155" s="298" t="s">
        <v>764</v>
      </c>
      <c r="C155" s="293">
        <v>17</v>
      </c>
      <c r="D155" s="300" t="s">
        <v>302</v>
      </c>
      <c r="E155" s="293" t="s">
        <v>18</v>
      </c>
      <c r="F155" s="293" t="s">
        <v>3</v>
      </c>
      <c r="G155" s="295" t="s">
        <v>181</v>
      </c>
      <c r="H155" s="169" t="s">
        <v>765</v>
      </c>
      <c r="I155" s="293">
        <v>233</v>
      </c>
      <c r="J155" s="296">
        <v>286000</v>
      </c>
      <c r="K155" s="280">
        <v>20</v>
      </c>
      <c r="L155" s="296">
        <v>2000</v>
      </c>
      <c r="M155" s="278">
        <f t="shared" si="21"/>
        <v>253</v>
      </c>
      <c r="N155" s="278">
        <f t="shared" si="21"/>
        <v>288000</v>
      </c>
      <c r="O155" s="306"/>
    </row>
    <row r="156" spans="1:15" x14ac:dyDescent="0.4">
      <c r="A156" s="291">
        <v>142</v>
      </c>
      <c r="B156" s="298" t="s">
        <v>766</v>
      </c>
      <c r="C156" s="293">
        <v>18</v>
      </c>
      <c r="D156" s="300" t="s">
        <v>302</v>
      </c>
      <c r="E156" s="293" t="s">
        <v>18</v>
      </c>
      <c r="F156" s="293" t="s">
        <v>3</v>
      </c>
      <c r="G156" s="295" t="s">
        <v>758</v>
      </c>
      <c r="H156" s="169" t="s">
        <v>767</v>
      </c>
      <c r="I156" s="293">
        <v>175</v>
      </c>
      <c r="J156" s="296">
        <v>5033380</v>
      </c>
      <c r="K156" s="280">
        <v>23</v>
      </c>
      <c r="L156" s="296">
        <v>2300</v>
      </c>
      <c r="M156" s="278">
        <f t="shared" si="21"/>
        <v>198</v>
      </c>
      <c r="N156" s="278">
        <f t="shared" si="21"/>
        <v>5035680</v>
      </c>
      <c r="O156" s="306"/>
    </row>
    <row r="157" spans="1:15" x14ac:dyDescent="0.4">
      <c r="A157" s="291">
        <v>143</v>
      </c>
      <c r="B157" s="298" t="s">
        <v>644</v>
      </c>
      <c r="C157" s="293">
        <v>2</v>
      </c>
      <c r="D157" s="300" t="s">
        <v>645</v>
      </c>
      <c r="E157" s="293" t="s">
        <v>18</v>
      </c>
      <c r="F157" s="293" t="s">
        <v>3</v>
      </c>
      <c r="G157" s="295" t="s">
        <v>621</v>
      </c>
      <c r="H157" s="169" t="s">
        <v>646</v>
      </c>
      <c r="I157" s="293">
        <v>116</v>
      </c>
      <c r="J157" s="296">
        <v>323515</v>
      </c>
      <c r="K157" s="280">
        <v>0</v>
      </c>
      <c r="L157" s="296">
        <v>0</v>
      </c>
      <c r="M157" s="278">
        <f t="shared" si="21"/>
        <v>116</v>
      </c>
      <c r="N157" s="278">
        <f t="shared" si="21"/>
        <v>323515</v>
      </c>
      <c r="O157" s="306"/>
    </row>
    <row r="158" spans="1:15" ht="21.6" thickBot="1" x14ac:dyDescent="0.45">
      <c r="A158" s="284"/>
      <c r="B158" s="302"/>
      <c r="C158" s="287"/>
      <c r="D158" s="303" t="s">
        <v>2</v>
      </c>
      <c r="E158" s="287"/>
      <c r="F158" s="282"/>
      <c r="G158" s="304"/>
      <c r="H158" s="286"/>
      <c r="I158" s="287"/>
      <c r="J158" s="288">
        <f>SUM(J122:J157)</f>
        <v>24231183</v>
      </c>
      <c r="K158" s="289">
        <f>SUM(K122:K157)</f>
        <v>235</v>
      </c>
      <c r="L158" s="288">
        <f>SUM(L122:L157)</f>
        <v>25800</v>
      </c>
      <c r="M158" s="288">
        <f>SUM(M122:M157)</f>
        <v>6446</v>
      </c>
      <c r="N158" s="288">
        <f>SUM(N122:N157)</f>
        <v>24256983</v>
      </c>
      <c r="O158" s="284"/>
    </row>
    <row r="159" spans="1:15" x14ac:dyDescent="0.4">
      <c r="A159" s="293">
        <v>144</v>
      </c>
      <c r="B159" s="292" t="s">
        <v>54</v>
      </c>
      <c r="C159" s="293">
        <v>10</v>
      </c>
      <c r="D159" s="293" t="s">
        <v>20</v>
      </c>
      <c r="E159" s="293" t="s">
        <v>20</v>
      </c>
      <c r="F159" s="293" t="s">
        <v>3</v>
      </c>
      <c r="G159" s="295" t="s">
        <v>178</v>
      </c>
      <c r="H159" s="169" t="s">
        <v>177</v>
      </c>
      <c r="I159" s="293">
        <v>222</v>
      </c>
      <c r="J159" s="277">
        <v>429900</v>
      </c>
      <c r="K159" s="280">
        <v>36</v>
      </c>
      <c r="L159" s="280">
        <v>3600</v>
      </c>
      <c r="M159" s="278">
        <f t="shared" ref="M159:M163" si="22">I159+K159</f>
        <v>258</v>
      </c>
      <c r="N159" s="278">
        <f>J159+L159</f>
        <v>433500</v>
      </c>
      <c r="O159" s="249"/>
    </row>
    <row r="160" spans="1:15" x14ac:dyDescent="0.4">
      <c r="A160" s="293">
        <v>145</v>
      </c>
      <c r="B160" s="298" t="s">
        <v>309</v>
      </c>
      <c r="C160" s="293">
        <v>12</v>
      </c>
      <c r="D160" s="294" t="s">
        <v>20</v>
      </c>
      <c r="E160" s="293" t="s">
        <v>20</v>
      </c>
      <c r="F160" s="293" t="s">
        <v>3</v>
      </c>
      <c r="G160" s="45">
        <v>2544</v>
      </c>
      <c r="H160" s="179" t="s">
        <v>310</v>
      </c>
      <c r="I160" s="180">
        <v>134</v>
      </c>
      <c r="J160" s="277">
        <v>124450</v>
      </c>
      <c r="K160" s="280">
        <v>33</v>
      </c>
      <c r="L160" s="280">
        <v>3300</v>
      </c>
      <c r="M160" s="280">
        <f t="shared" si="22"/>
        <v>167</v>
      </c>
      <c r="N160" s="280">
        <f>J160+L160</f>
        <v>127750</v>
      </c>
      <c r="O160" s="247"/>
    </row>
    <row r="161" spans="1:19" x14ac:dyDescent="0.4">
      <c r="A161" s="293">
        <v>146</v>
      </c>
      <c r="B161" s="298" t="s">
        <v>311</v>
      </c>
      <c r="C161" s="293">
        <v>12</v>
      </c>
      <c r="D161" s="294" t="s">
        <v>312</v>
      </c>
      <c r="E161" s="293" t="s">
        <v>20</v>
      </c>
      <c r="F161" s="293" t="s">
        <v>3</v>
      </c>
      <c r="G161" s="45">
        <v>2543</v>
      </c>
      <c r="H161" s="179" t="s">
        <v>313</v>
      </c>
      <c r="I161" s="180">
        <v>111</v>
      </c>
      <c r="J161" s="277">
        <v>141900</v>
      </c>
      <c r="K161" s="280">
        <v>31</v>
      </c>
      <c r="L161" s="280">
        <v>3100</v>
      </c>
      <c r="M161" s="280">
        <f t="shared" si="22"/>
        <v>142</v>
      </c>
      <c r="N161" s="280">
        <f>J161+L161</f>
        <v>145000</v>
      </c>
      <c r="O161" s="247"/>
    </row>
    <row r="162" spans="1:19" x14ac:dyDescent="0.4">
      <c r="A162" s="293">
        <v>147</v>
      </c>
      <c r="B162" s="359" t="s">
        <v>289</v>
      </c>
      <c r="C162" s="301">
        <v>2</v>
      </c>
      <c r="D162" s="294" t="s">
        <v>314</v>
      </c>
      <c r="E162" s="293" t="s">
        <v>20</v>
      </c>
      <c r="F162" s="293" t="s">
        <v>3</v>
      </c>
      <c r="G162" s="168">
        <v>2544</v>
      </c>
      <c r="H162" s="179" t="s">
        <v>316</v>
      </c>
      <c r="I162" s="180">
        <v>138</v>
      </c>
      <c r="J162" s="277">
        <v>132302</v>
      </c>
      <c r="K162" s="280">
        <v>35</v>
      </c>
      <c r="L162" s="280">
        <v>3500</v>
      </c>
      <c r="M162" s="280">
        <f t="shared" si="22"/>
        <v>173</v>
      </c>
      <c r="N162" s="280">
        <f>J162+L162</f>
        <v>135802</v>
      </c>
      <c r="O162" s="247"/>
    </row>
    <row r="163" spans="1:19" x14ac:dyDescent="0.4">
      <c r="A163" s="293">
        <v>148</v>
      </c>
      <c r="B163" s="359" t="s">
        <v>315</v>
      </c>
      <c r="C163" s="301">
        <v>3</v>
      </c>
      <c r="D163" s="294" t="s">
        <v>314</v>
      </c>
      <c r="E163" s="293" t="s">
        <v>20</v>
      </c>
      <c r="F163" s="293" t="s">
        <v>3</v>
      </c>
      <c r="G163" s="168">
        <v>2544</v>
      </c>
      <c r="H163" s="360" t="s">
        <v>317</v>
      </c>
      <c r="I163" s="361">
        <v>171</v>
      </c>
      <c r="J163" s="362">
        <v>184470</v>
      </c>
      <c r="K163" s="363">
        <v>34</v>
      </c>
      <c r="L163" s="363">
        <v>3400</v>
      </c>
      <c r="M163" s="363">
        <f t="shared" si="22"/>
        <v>205</v>
      </c>
      <c r="N163" s="363">
        <f>J163+L163</f>
        <v>187870</v>
      </c>
      <c r="O163" s="247"/>
    </row>
    <row r="164" spans="1:19" ht="21.6" thickBot="1" x14ac:dyDescent="0.45">
      <c r="A164" s="284"/>
      <c r="B164" s="302"/>
      <c r="C164" s="287"/>
      <c r="D164" s="303" t="s">
        <v>2</v>
      </c>
      <c r="E164" s="287"/>
      <c r="F164" s="282"/>
      <c r="G164" s="304"/>
      <c r="H164" s="286"/>
      <c r="I164" s="287"/>
      <c r="J164" s="288">
        <f>SUM(J159:J163)</f>
        <v>1013022</v>
      </c>
      <c r="K164" s="358">
        <f>SUM(K159:K163)</f>
        <v>169</v>
      </c>
      <c r="L164" s="357">
        <f>SUM(L159:L163)</f>
        <v>16900</v>
      </c>
      <c r="M164" s="288">
        <f t="shared" ref="M164:N164" si="23">SUM(M159:M163)</f>
        <v>945</v>
      </c>
      <c r="N164" s="288">
        <f t="shared" si="23"/>
        <v>1029922</v>
      </c>
      <c r="O164" s="248"/>
      <c r="Q164" s="250"/>
      <c r="S164" s="251"/>
    </row>
    <row r="165" spans="1:19" x14ac:dyDescent="0.4">
      <c r="A165" s="180">
        <v>149</v>
      </c>
      <c r="B165" s="276" t="s">
        <v>289</v>
      </c>
      <c r="C165" s="180">
        <v>4</v>
      </c>
      <c r="D165" s="180" t="s">
        <v>288</v>
      </c>
      <c r="E165" s="180" t="s">
        <v>14</v>
      </c>
      <c r="F165" s="180" t="s">
        <v>3</v>
      </c>
      <c r="G165" s="176">
        <v>2552</v>
      </c>
      <c r="H165" s="276" t="s">
        <v>379</v>
      </c>
      <c r="I165" s="181">
        <v>386</v>
      </c>
      <c r="J165" s="277">
        <v>2407532</v>
      </c>
      <c r="K165" s="182">
        <v>10</v>
      </c>
      <c r="L165" s="182">
        <v>1000</v>
      </c>
      <c r="M165" s="278">
        <f t="shared" ref="M165:N180" si="24">I165+K165</f>
        <v>396</v>
      </c>
      <c r="N165" s="278">
        <f>J165+L165</f>
        <v>2408532</v>
      </c>
      <c r="O165" s="290"/>
      <c r="Q165" s="250"/>
      <c r="S165" s="251"/>
    </row>
    <row r="166" spans="1:19" x14ac:dyDescent="0.4">
      <c r="A166" s="279">
        <v>150</v>
      </c>
      <c r="B166" s="276" t="s">
        <v>290</v>
      </c>
      <c r="C166" s="180">
        <v>5</v>
      </c>
      <c r="D166" s="180" t="s">
        <v>288</v>
      </c>
      <c r="E166" s="180" t="s">
        <v>14</v>
      </c>
      <c r="F166" s="180" t="s">
        <v>3</v>
      </c>
      <c r="G166" s="176">
        <v>2541</v>
      </c>
      <c r="H166" s="276" t="s">
        <v>380</v>
      </c>
      <c r="I166" s="181">
        <v>55</v>
      </c>
      <c r="J166" s="277">
        <v>151500</v>
      </c>
      <c r="K166" s="182">
        <v>10</v>
      </c>
      <c r="L166" s="182">
        <v>1000</v>
      </c>
      <c r="M166" s="280">
        <f t="shared" si="24"/>
        <v>65</v>
      </c>
      <c r="N166" s="280">
        <f>J166+L166</f>
        <v>152500</v>
      </c>
      <c r="O166" s="276"/>
      <c r="Q166" s="250"/>
      <c r="S166" s="251"/>
    </row>
    <row r="167" spans="1:19" x14ac:dyDescent="0.4">
      <c r="A167" s="180">
        <v>151</v>
      </c>
      <c r="B167" s="276" t="s">
        <v>291</v>
      </c>
      <c r="C167" s="180">
        <v>9</v>
      </c>
      <c r="D167" s="180" t="s">
        <v>288</v>
      </c>
      <c r="E167" s="180" t="s">
        <v>14</v>
      </c>
      <c r="F167" s="180" t="s">
        <v>3</v>
      </c>
      <c r="G167" s="176">
        <v>2542</v>
      </c>
      <c r="H167" s="276" t="s">
        <v>381</v>
      </c>
      <c r="I167" s="181">
        <v>59</v>
      </c>
      <c r="J167" s="277">
        <v>151100</v>
      </c>
      <c r="K167" s="182">
        <v>10</v>
      </c>
      <c r="L167" s="182">
        <v>1000</v>
      </c>
      <c r="M167" s="280">
        <f t="shared" si="24"/>
        <v>69</v>
      </c>
      <c r="N167" s="280">
        <f>J167+L167</f>
        <v>152100</v>
      </c>
      <c r="O167" s="276"/>
      <c r="Q167" s="250"/>
      <c r="S167" s="251"/>
    </row>
    <row r="168" spans="1:19" x14ac:dyDescent="0.4">
      <c r="A168" s="279">
        <v>152</v>
      </c>
      <c r="B168" s="276" t="s">
        <v>350</v>
      </c>
      <c r="C168" s="180">
        <v>10</v>
      </c>
      <c r="D168" s="180" t="s">
        <v>288</v>
      </c>
      <c r="E168" s="180" t="s">
        <v>14</v>
      </c>
      <c r="F168" s="180" t="s">
        <v>3</v>
      </c>
      <c r="G168" s="176">
        <v>2544</v>
      </c>
      <c r="H168" s="276" t="s">
        <v>382</v>
      </c>
      <c r="I168" s="181">
        <v>50</v>
      </c>
      <c r="J168" s="277">
        <v>50900</v>
      </c>
      <c r="K168" s="182">
        <v>7</v>
      </c>
      <c r="L168" s="182">
        <v>1600</v>
      </c>
      <c r="M168" s="280">
        <f t="shared" si="24"/>
        <v>57</v>
      </c>
      <c r="N168" s="280">
        <f>J168+L168</f>
        <v>52500</v>
      </c>
      <c r="O168" s="276"/>
      <c r="Q168" s="250"/>
      <c r="S168" s="251"/>
    </row>
    <row r="169" spans="1:19" x14ac:dyDescent="0.4">
      <c r="A169" s="180">
        <v>153</v>
      </c>
      <c r="B169" s="276" t="s">
        <v>351</v>
      </c>
      <c r="C169" s="180">
        <v>11</v>
      </c>
      <c r="D169" s="180" t="s">
        <v>288</v>
      </c>
      <c r="E169" s="180" t="s">
        <v>14</v>
      </c>
      <c r="F169" s="180" t="s">
        <v>3</v>
      </c>
      <c r="G169" s="281">
        <v>243109</v>
      </c>
      <c r="H169" s="276" t="s">
        <v>383</v>
      </c>
      <c r="I169" s="181">
        <v>33</v>
      </c>
      <c r="J169" s="277">
        <v>3950</v>
      </c>
      <c r="K169" s="182">
        <v>6</v>
      </c>
      <c r="L169" s="182">
        <v>1400</v>
      </c>
      <c r="M169" s="280">
        <f t="shared" si="24"/>
        <v>39</v>
      </c>
      <c r="N169" s="280">
        <f t="shared" si="24"/>
        <v>5350</v>
      </c>
      <c r="O169" s="276"/>
      <c r="Q169" s="250"/>
      <c r="S169" s="251"/>
    </row>
    <row r="170" spans="1:19" x14ac:dyDescent="0.4">
      <c r="A170" s="279">
        <v>154</v>
      </c>
      <c r="B170" s="276" t="s">
        <v>352</v>
      </c>
      <c r="C170" s="180">
        <v>1</v>
      </c>
      <c r="D170" s="180" t="s">
        <v>14</v>
      </c>
      <c r="E170" s="180" t="s">
        <v>14</v>
      </c>
      <c r="F170" s="180" t="s">
        <v>3</v>
      </c>
      <c r="G170" s="176">
        <v>2551</v>
      </c>
      <c r="H170" s="276" t="s">
        <v>384</v>
      </c>
      <c r="I170" s="181">
        <v>91</v>
      </c>
      <c r="J170" s="277">
        <v>76300</v>
      </c>
      <c r="K170" s="182">
        <v>10</v>
      </c>
      <c r="L170" s="182">
        <v>1000</v>
      </c>
      <c r="M170" s="280">
        <f t="shared" si="24"/>
        <v>101</v>
      </c>
      <c r="N170" s="280">
        <f t="shared" si="24"/>
        <v>77300</v>
      </c>
      <c r="O170" s="276"/>
      <c r="Q170" s="250"/>
      <c r="S170" s="250"/>
    </row>
    <row r="171" spans="1:19" x14ac:dyDescent="0.4">
      <c r="A171" s="180">
        <v>155</v>
      </c>
      <c r="B171" s="179" t="s">
        <v>353</v>
      </c>
      <c r="C171" s="180">
        <v>4</v>
      </c>
      <c r="D171" s="180" t="s">
        <v>14</v>
      </c>
      <c r="E171" s="180" t="s">
        <v>14</v>
      </c>
      <c r="F171" s="180" t="s">
        <v>3</v>
      </c>
      <c r="G171" s="180" t="s">
        <v>374</v>
      </c>
      <c r="H171" s="179" t="s">
        <v>385</v>
      </c>
      <c r="I171" s="181">
        <v>41</v>
      </c>
      <c r="J171" s="182">
        <v>5600</v>
      </c>
      <c r="K171" s="182">
        <v>10</v>
      </c>
      <c r="L171" s="182">
        <v>1000</v>
      </c>
      <c r="M171" s="280">
        <f t="shared" si="24"/>
        <v>51</v>
      </c>
      <c r="N171" s="280">
        <f t="shared" si="24"/>
        <v>6600</v>
      </c>
      <c r="O171" s="276"/>
      <c r="Q171" s="250"/>
      <c r="S171" s="251"/>
    </row>
    <row r="172" spans="1:19" x14ac:dyDescent="0.4">
      <c r="A172" s="279">
        <v>156</v>
      </c>
      <c r="B172" s="276" t="s">
        <v>292</v>
      </c>
      <c r="C172" s="180">
        <v>5</v>
      </c>
      <c r="D172" s="180" t="s">
        <v>14</v>
      </c>
      <c r="E172" s="180" t="s">
        <v>14</v>
      </c>
      <c r="F172" s="180" t="s">
        <v>3</v>
      </c>
      <c r="G172" s="176">
        <v>2542</v>
      </c>
      <c r="H172" s="276" t="s">
        <v>386</v>
      </c>
      <c r="I172" s="181">
        <v>111</v>
      </c>
      <c r="J172" s="277">
        <v>470500</v>
      </c>
      <c r="K172" s="182">
        <v>10</v>
      </c>
      <c r="L172" s="182">
        <v>1500</v>
      </c>
      <c r="M172" s="280">
        <f t="shared" si="24"/>
        <v>121</v>
      </c>
      <c r="N172" s="280">
        <f t="shared" si="24"/>
        <v>472000</v>
      </c>
      <c r="O172" s="276"/>
      <c r="Q172" s="250"/>
      <c r="S172" s="251"/>
    </row>
    <row r="173" spans="1:19" x14ac:dyDescent="0.4">
      <c r="A173" s="180">
        <v>157</v>
      </c>
      <c r="B173" s="276" t="s">
        <v>293</v>
      </c>
      <c r="C173" s="180">
        <v>6</v>
      </c>
      <c r="D173" s="180" t="s">
        <v>14</v>
      </c>
      <c r="E173" s="180" t="s">
        <v>14</v>
      </c>
      <c r="F173" s="180" t="s">
        <v>3</v>
      </c>
      <c r="G173" s="176">
        <v>2543</v>
      </c>
      <c r="H173" s="276" t="s">
        <v>387</v>
      </c>
      <c r="I173" s="181">
        <v>99</v>
      </c>
      <c r="J173" s="277">
        <v>127300</v>
      </c>
      <c r="K173" s="182">
        <v>10</v>
      </c>
      <c r="L173" s="182">
        <v>1000</v>
      </c>
      <c r="M173" s="280">
        <f t="shared" si="24"/>
        <v>109</v>
      </c>
      <c r="N173" s="280">
        <f t="shared" si="24"/>
        <v>128300</v>
      </c>
      <c r="O173" s="276"/>
      <c r="Q173" s="250"/>
      <c r="S173" s="251"/>
    </row>
    <row r="174" spans="1:19" x14ac:dyDescent="0.4">
      <c r="A174" s="279">
        <v>158</v>
      </c>
      <c r="B174" s="276" t="s">
        <v>354</v>
      </c>
      <c r="C174" s="180">
        <v>7</v>
      </c>
      <c r="D174" s="180" t="s">
        <v>14</v>
      </c>
      <c r="E174" s="180" t="s">
        <v>14</v>
      </c>
      <c r="F174" s="180" t="s">
        <v>3</v>
      </c>
      <c r="G174" s="176">
        <v>2533</v>
      </c>
      <c r="H174" s="276" t="s">
        <v>388</v>
      </c>
      <c r="I174" s="181">
        <v>112</v>
      </c>
      <c r="J174" s="277">
        <v>560700</v>
      </c>
      <c r="K174" s="182">
        <v>10</v>
      </c>
      <c r="L174" s="182">
        <v>1700</v>
      </c>
      <c r="M174" s="280">
        <f t="shared" si="24"/>
        <v>122</v>
      </c>
      <c r="N174" s="280">
        <f t="shared" si="24"/>
        <v>562400</v>
      </c>
      <c r="O174" s="276"/>
      <c r="Q174" s="250"/>
      <c r="S174" s="251"/>
    </row>
    <row r="175" spans="1:19" x14ac:dyDescent="0.4">
      <c r="A175" s="180">
        <v>159</v>
      </c>
      <c r="B175" s="276" t="s">
        <v>355</v>
      </c>
      <c r="C175" s="180">
        <v>9</v>
      </c>
      <c r="D175" s="180" t="s">
        <v>14</v>
      </c>
      <c r="E175" s="180" t="s">
        <v>14</v>
      </c>
      <c r="F175" s="180" t="s">
        <v>3</v>
      </c>
      <c r="G175" s="281">
        <v>243132</v>
      </c>
      <c r="H175" s="276" t="s">
        <v>389</v>
      </c>
      <c r="I175" s="181">
        <v>38</v>
      </c>
      <c r="J175" s="277">
        <v>4700</v>
      </c>
      <c r="K175" s="182">
        <v>12</v>
      </c>
      <c r="L175" s="182">
        <v>1200</v>
      </c>
      <c r="M175" s="280">
        <f t="shared" si="24"/>
        <v>50</v>
      </c>
      <c r="N175" s="280">
        <f t="shared" si="24"/>
        <v>5900</v>
      </c>
      <c r="O175" s="276"/>
      <c r="Q175" s="250"/>
      <c r="S175" s="250"/>
    </row>
    <row r="176" spans="1:19" x14ac:dyDescent="0.4">
      <c r="A176" s="279">
        <v>160</v>
      </c>
      <c r="B176" s="179" t="s">
        <v>356</v>
      </c>
      <c r="C176" s="183">
        <v>12</v>
      </c>
      <c r="D176" s="183" t="s">
        <v>14</v>
      </c>
      <c r="E176" s="183" t="s">
        <v>14</v>
      </c>
      <c r="F176" s="180" t="s">
        <v>3</v>
      </c>
      <c r="G176" s="180" t="s">
        <v>375</v>
      </c>
      <c r="H176" s="184" t="s">
        <v>390</v>
      </c>
      <c r="I176" s="181">
        <v>38</v>
      </c>
      <c r="J176" s="182">
        <v>2700</v>
      </c>
      <c r="K176" s="182">
        <v>2</v>
      </c>
      <c r="L176" s="182">
        <v>200</v>
      </c>
      <c r="M176" s="280">
        <f t="shared" si="24"/>
        <v>40</v>
      </c>
      <c r="N176" s="280">
        <f t="shared" si="24"/>
        <v>2900</v>
      </c>
      <c r="O176" s="276"/>
      <c r="Q176" s="250"/>
      <c r="S176" s="251"/>
    </row>
    <row r="177" spans="1:19" x14ac:dyDescent="0.4">
      <c r="A177" s="180">
        <v>161</v>
      </c>
      <c r="B177" s="276" t="s">
        <v>357</v>
      </c>
      <c r="C177" s="180">
        <v>13</v>
      </c>
      <c r="D177" s="180" t="s">
        <v>14</v>
      </c>
      <c r="E177" s="180" t="s">
        <v>14</v>
      </c>
      <c r="F177" s="180" t="s">
        <v>3</v>
      </c>
      <c r="G177" s="176">
        <v>2544</v>
      </c>
      <c r="H177" s="276" t="s">
        <v>391</v>
      </c>
      <c r="I177" s="181">
        <v>40</v>
      </c>
      <c r="J177" s="277">
        <v>273508</v>
      </c>
      <c r="K177" s="182">
        <v>5</v>
      </c>
      <c r="L177" s="182">
        <v>500</v>
      </c>
      <c r="M177" s="280">
        <f t="shared" si="24"/>
        <v>45</v>
      </c>
      <c r="N177" s="280">
        <f t="shared" si="24"/>
        <v>274008</v>
      </c>
      <c r="O177" s="276"/>
      <c r="Q177" s="250"/>
      <c r="S177" s="251"/>
    </row>
    <row r="178" spans="1:19" x14ac:dyDescent="0.4">
      <c r="A178" s="279">
        <v>162</v>
      </c>
      <c r="B178" s="276" t="s">
        <v>358</v>
      </c>
      <c r="C178" s="180">
        <v>1</v>
      </c>
      <c r="D178" s="180" t="s">
        <v>214</v>
      </c>
      <c r="E178" s="180" t="s">
        <v>14</v>
      </c>
      <c r="F178" s="180" t="s">
        <v>3</v>
      </c>
      <c r="G178" s="176">
        <v>2542</v>
      </c>
      <c r="H178" s="276" t="s">
        <v>392</v>
      </c>
      <c r="I178" s="181">
        <v>236</v>
      </c>
      <c r="J178" s="277">
        <v>1501600</v>
      </c>
      <c r="K178" s="182">
        <v>9</v>
      </c>
      <c r="L178" s="182">
        <v>900</v>
      </c>
      <c r="M178" s="280">
        <f t="shared" si="24"/>
        <v>245</v>
      </c>
      <c r="N178" s="280">
        <f t="shared" si="24"/>
        <v>1502500</v>
      </c>
      <c r="O178" s="276"/>
      <c r="Q178" s="250"/>
      <c r="S178" s="251"/>
    </row>
    <row r="179" spans="1:19" x14ac:dyDescent="0.4">
      <c r="A179" s="180">
        <v>163</v>
      </c>
      <c r="B179" s="276" t="s">
        <v>359</v>
      </c>
      <c r="C179" s="180">
        <v>2</v>
      </c>
      <c r="D179" s="180" t="s">
        <v>214</v>
      </c>
      <c r="E179" s="180" t="s">
        <v>14</v>
      </c>
      <c r="F179" s="180" t="s">
        <v>3</v>
      </c>
      <c r="G179" s="176">
        <v>2546</v>
      </c>
      <c r="H179" s="276" t="s">
        <v>393</v>
      </c>
      <c r="I179" s="181">
        <v>61</v>
      </c>
      <c r="J179" s="277">
        <v>120500</v>
      </c>
      <c r="K179" s="182">
        <v>20</v>
      </c>
      <c r="L179" s="182">
        <v>2500</v>
      </c>
      <c r="M179" s="280">
        <f t="shared" si="24"/>
        <v>81</v>
      </c>
      <c r="N179" s="280">
        <f t="shared" si="24"/>
        <v>123000</v>
      </c>
      <c r="O179" s="276"/>
      <c r="Q179" s="250"/>
      <c r="S179" s="251"/>
    </row>
    <row r="180" spans="1:19" x14ac:dyDescent="0.4">
      <c r="A180" s="279">
        <v>164</v>
      </c>
      <c r="B180" s="276" t="s">
        <v>360</v>
      </c>
      <c r="C180" s="180">
        <v>3</v>
      </c>
      <c r="D180" s="180" t="s">
        <v>214</v>
      </c>
      <c r="E180" s="180" t="s">
        <v>14</v>
      </c>
      <c r="F180" s="180" t="s">
        <v>3</v>
      </c>
      <c r="G180" s="176">
        <v>2544</v>
      </c>
      <c r="H180" s="276" t="s">
        <v>394</v>
      </c>
      <c r="I180" s="181">
        <v>63</v>
      </c>
      <c r="J180" s="277">
        <v>81700</v>
      </c>
      <c r="K180" s="182">
        <v>8</v>
      </c>
      <c r="L180" s="182">
        <v>800</v>
      </c>
      <c r="M180" s="280">
        <f t="shared" si="24"/>
        <v>71</v>
      </c>
      <c r="N180" s="280">
        <f t="shared" si="24"/>
        <v>82500</v>
      </c>
      <c r="O180" s="276"/>
      <c r="Q180" s="250"/>
      <c r="S180" s="251"/>
    </row>
    <row r="181" spans="1:19" x14ac:dyDescent="0.4">
      <c r="A181" s="180">
        <v>165</v>
      </c>
      <c r="B181" s="276" t="s">
        <v>361</v>
      </c>
      <c r="C181" s="180">
        <v>4</v>
      </c>
      <c r="D181" s="180" t="s">
        <v>214</v>
      </c>
      <c r="E181" s="180" t="s">
        <v>14</v>
      </c>
      <c r="F181" s="180" t="s">
        <v>3</v>
      </c>
      <c r="G181" s="176">
        <v>2533</v>
      </c>
      <c r="H181" s="276" t="s">
        <v>395</v>
      </c>
      <c r="I181" s="181">
        <v>61</v>
      </c>
      <c r="J181" s="277">
        <v>140300</v>
      </c>
      <c r="K181" s="182">
        <v>20</v>
      </c>
      <c r="L181" s="182">
        <v>2300</v>
      </c>
      <c r="M181" s="280">
        <f t="shared" ref="M181:N197" si="25">I181+K181</f>
        <v>81</v>
      </c>
      <c r="N181" s="280">
        <f t="shared" si="25"/>
        <v>142600</v>
      </c>
      <c r="O181" s="276"/>
      <c r="Q181" s="250"/>
      <c r="S181" s="251"/>
    </row>
    <row r="182" spans="1:19" x14ac:dyDescent="0.4">
      <c r="A182" s="279">
        <v>166</v>
      </c>
      <c r="B182" s="276" t="s">
        <v>362</v>
      </c>
      <c r="C182" s="180">
        <v>5</v>
      </c>
      <c r="D182" s="180" t="s">
        <v>214</v>
      </c>
      <c r="E182" s="180" t="s">
        <v>14</v>
      </c>
      <c r="F182" s="180" t="s">
        <v>3</v>
      </c>
      <c r="G182" s="176">
        <v>2545</v>
      </c>
      <c r="H182" s="276" t="s">
        <v>396</v>
      </c>
      <c r="I182" s="181">
        <v>67</v>
      </c>
      <c r="J182" s="277">
        <v>85600</v>
      </c>
      <c r="K182" s="182">
        <v>14</v>
      </c>
      <c r="L182" s="182">
        <v>2000</v>
      </c>
      <c r="M182" s="280">
        <f t="shared" si="25"/>
        <v>81</v>
      </c>
      <c r="N182" s="280">
        <f t="shared" si="25"/>
        <v>87600</v>
      </c>
      <c r="O182" s="276"/>
      <c r="Q182" s="250"/>
      <c r="S182" s="251"/>
    </row>
    <row r="183" spans="1:19" x14ac:dyDescent="0.4">
      <c r="A183" s="180">
        <v>167</v>
      </c>
      <c r="B183" s="276" t="s">
        <v>363</v>
      </c>
      <c r="C183" s="180">
        <v>6</v>
      </c>
      <c r="D183" s="180" t="s">
        <v>214</v>
      </c>
      <c r="E183" s="180" t="s">
        <v>14</v>
      </c>
      <c r="F183" s="180" t="s">
        <v>3</v>
      </c>
      <c r="G183" s="281">
        <v>243130</v>
      </c>
      <c r="H183" s="276" t="s">
        <v>377</v>
      </c>
      <c r="I183" s="181">
        <v>38</v>
      </c>
      <c r="J183" s="277">
        <v>4500</v>
      </c>
      <c r="K183" s="182">
        <v>10</v>
      </c>
      <c r="L183" s="182">
        <v>1000</v>
      </c>
      <c r="M183" s="280">
        <f t="shared" si="25"/>
        <v>48</v>
      </c>
      <c r="N183" s="280">
        <f t="shared" si="25"/>
        <v>5500</v>
      </c>
      <c r="O183" s="276"/>
      <c r="Q183" s="250"/>
      <c r="S183" s="250"/>
    </row>
    <row r="184" spans="1:19" x14ac:dyDescent="0.4">
      <c r="A184" s="279">
        <v>168</v>
      </c>
      <c r="B184" s="179" t="s">
        <v>364</v>
      </c>
      <c r="C184" s="180">
        <v>7</v>
      </c>
      <c r="D184" s="180" t="s">
        <v>214</v>
      </c>
      <c r="E184" s="180" t="s">
        <v>14</v>
      </c>
      <c r="F184" s="180" t="s">
        <v>3</v>
      </c>
      <c r="G184" s="180" t="s">
        <v>376</v>
      </c>
      <c r="H184" s="179" t="s">
        <v>378</v>
      </c>
      <c r="I184" s="181">
        <v>48</v>
      </c>
      <c r="J184" s="182">
        <v>3100</v>
      </c>
      <c r="K184" s="182">
        <v>10</v>
      </c>
      <c r="L184" s="182">
        <v>1200</v>
      </c>
      <c r="M184" s="280">
        <f t="shared" si="25"/>
        <v>58</v>
      </c>
      <c r="N184" s="280">
        <f t="shared" si="25"/>
        <v>4300</v>
      </c>
      <c r="O184" s="276"/>
      <c r="Q184" s="250"/>
      <c r="S184" s="251"/>
    </row>
    <row r="185" spans="1:19" x14ac:dyDescent="0.4">
      <c r="A185" s="180">
        <v>169</v>
      </c>
      <c r="B185" s="276" t="s">
        <v>365</v>
      </c>
      <c r="C185" s="180">
        <v>8</v>
      </c>
      <c r="D185" s="180" t="s">
        <v>214</v>
      </c>
      <c r="E185" s="180" t="s">
        <v>14</v>
      </c>
      <c r="F185" s="180" t="s">
        <v>3</v>
      </c>
      <c r="G185" s="176">
        <v>2541</v>
      </c>
      <c r="H185" s="276" t="s">
        <v>397</v>
      </c>
      <c r="I185" s="181">
        <v>35</v>
      </c>
      <c r="J185" s="277">
        <v>120250</v>
      </c>
      <c r="K185" s="182">
        <v>10</v>
      </c>
      <c r="L185" s="182">
        <v>1250</v>
      </c>
      <c r="M185" s="280">
        <f t="shared" si="25"/>
        <v>45</v>
      </c>
      <c r="N185" s="280">
        <f t="shared" si="25"/>
        <v>121500</v>
      </c>
      <c r="O185" s="276"/>
      <c r="Q185" s="250"/>
      <c r="S185" s="251"/>
    </row>
    <row r="186" spans="1:19" x14ac:dyDescent="0.4">
      <c r="A186" s="279">
        <v>170</v>
      </c>
      <c r="B186" s="276" t="s">
        <v>287</v>
      </c>
      <c r="C186" s="180">
        <v>13</v>
      </c>
      <c r="D186" s="180" t="s">
        <v>214</v>
      </c>
      <c r="E186" s="180" t="s">
        <v>14</v>
      </c>
      <c r="F186" s="180" t="s">
        <v>3</v>
      </c>
      <c r="G186" s="176">
        <v>2532</v>
      </c>
      <c r="H186" s="276" t="s">
        <v>398</v>
      </c>
      <c r="I186" s="181">
        <v>303</v>
      </c>
      <c r="J186" s="277">
        <v>6393949</v>
      </c>
      <c r="K186" s="182">
        <v>15</v>
      </c>
      <c r="L186" s="182">
        <v>1500</v>
      </c>
      <c r="M186" s="280">
        <f t="shared" si="25"/>
        <v>318</v>
      </c>
      <c r="N186" s="280">
        <f t="shared" si="25"/>
        <v>6395449</v>
      </c>
      <c r="O186" s="276"/>
      <c r="Q186" s="250"/>
      <c r="S186" s="251"/>
    </row>
    <row r="187" spans="1:19" x14ac:dyDescent="0.4">
      <c r="A187" s="180">
        <v>171</v>
      </c>
      <c r="B187" s="276" t="s">
        <v>366</v>
      </c>
      <c r="C187" s="180">
        <v>1</v>
      </c>
      <c r="D187" s="180" t="s">
        <v>295</v>
      </c>
      <c r="E187" s="180" t="s">
        <v>14</v>
      </c>
      <c r="F187" s="180" t="s">
        <v>3</v>
      </c>
      <c r="G187" s="176">
        <v>2544</v>
      </c>
      <c r="H187" s="276" t="s">
        <v>399</v>
      </c>
      <c r="I187" s="181">
        <v>76</v>
      </c>
      <c r="J187" s="277">
        <v>300800</v>
      </c>
      <c r="K187" s="182">
        <v>20</v>
      </c>
      <c r="L187" s="182">
        <v>2800</v>
      </c>
      <c r="M187" s="280">
        <f t="shared" si="25"/>
        <v>96</v>
      </c>
      <c r="N187" s="280">
        <f t="shared" si="25"/>
        <v>303600</v>
      </c>
      <c r="O187" s="276"/>
      <c r="Q187" s="250"/>
      <c r="S187" s="251"/>
    </row>
    <row r="188" spans="1:19" x14ac:dyDescent="0.4">
      <c r="A188" s="279">
        <v>172</v>
      </c>
      <c r="B188" s="276" t="s">
        <v>367</v>
      </c>
      <c r="C188" s="180">
        <v>2</v>
      </c>
      <c r="D188" s="180" t="s">
        <v>295</v>
      </c>
      <c r="E188" s="180" t="s">
        <v>14</v>
      </c>
      <c r="F188" s="180" t="s">
        <v>3</v>
      </c>
      <c r="G188" s="176">
        <v>2544</v>
      </c>
      <c r="H188" s="276" t="s">
        <v>400</v>
      </c>
      <c r="I188" s="181">
        <v>169</v>
      </c>
      <c r="J188" s="277">
        <v>1138400</v>
      </c>
      <c r="K188" s="182">
        <v>26</v>
      </c>
      <c r="L188" s="182">
        <v>2600</v>
      </c>
      <c r="M188" s="280">
        <f t="shared" si="25"/>
        <v>195</v>
      </c>
      <c r="N188" s="280">
        <f t="shared" si="25"/>
        <v>1141000</v>
      </c>
      <c r="O188" s="276"/>
      <c r="Q188" s="250"/>
      <c r="S188" s="251"/>
    </row>
    <row r="189" spans="1:19" x14ac:dyDescent="0.4">
      <c r="A189" s="180">
        <v>173</v>
      </c>
      <c r="B189" s="276" t="s">
        <v>368</v>
      </c>
      <c r="C189" s="180">
        <v>3</v>
      </c>
      <c r="D189" s="180" t="s">
        <v>295</v>
      </c>
      <c r="E189" s="180" t="s">
        <v>14</v>
      </c>
      <c r="F189" s="180" t="s">
        <v>3</v>
      </c>
      <c r="G189" s="176">
        <v>2545</v>
      </c>
      <c r="H189" s="276" t="s">
        <v>401</v>
      </c>
      <c r="I189" s="181">
        <v>61</v>
      </c>
      <c r="J189" s="277">
        <v>360800</v>
      </c>
      <c r="K189" s="182">
        <v>7</v>
      </c>
      <c r="L189" s="182">
        <v>1500</v>
      </c>
      <c r="M189" s="280">
        <f t="shared" si="25"/>
        <v>68</v>
      </c>
      <c r="N189" s="280">
        <f t="shared" si="25"/>
        <v>362300</v>
      </c>
      <c r="O189" s="276"/>
      <c r="Q189" s="250"/>
      <c r="S189" s="251"/>
    </row>
    <row r="190" spans="1:19" x14ac:dyDescent="0.4">
      <c r="A190" s="279">
        <v>174</v>
      </c>
      <c r="B190" s="276" t="s">
        <v>369</v>
      </c>
      <c r="C190" s="180">
        <v>4</v>
      </c>
      <c r="D190" s="180" t="s">
        <v>295</v>
      </c>
      <c r="E190" s="180" t="s">
        <v>14</v>
      </c>
      <c r="F190" s="180" t="s">
        <v>3</v>
      </c>
      <c r="G190" s="176">
        <v>2542</v>
      </c>
      <c r="H190" s="276" t="s">
        <v>402</v>
      </c>
      <c r="I190" s="181">
        <v>292</v>
      </c>
      <c r="J190" s="277">
        <v>3900600</v>
      </c>
      <c r="K190" s="182">
        <v>10</v>
      </c>
      <c r="L190" s="182">
        <v>1600</v>
      </c>
      <c r="M190" s="280">
        <f t="shared" si="25"/>
        <v>302</v>
      </c>
      <c r="N190" s="280">
        <f t="shared" si="25"/>
        <v>3902200</v>
      </c>
      <c r="O190" s="276"/>
      <c r="Q190" s="250"/>
      <c r="S190" s="251"/>
    </row>
    <row r="191" spans="1:19" x14ac:dyDescent="0.4">
      <c r="A191" s="180">
        <v>175</v>
      </c>
      <c r="B191" s="276" t="s">
        <v>294</v>
      </c>
      <c r="C191" s="180">
        <v>5</v>
      </c>
      <c r="D191" s="180" t="s">
        <v>295</v>
      </c>
      <c r="E191" s="180" t="s">
        <v>14</v>
      </c>
      <c r="F191" s="180" t="s">
        <v>3</v>
      </c>
      <c r="G191" s="176">
        <v>2558</v>
      </c>
      <c r="H191" s="276" t="s">
        <v>403</v>
      </c>
      <c r="I191" s="181">
        <v>61</v>
      </c>
      <c r="J191" s="277">
        <v>351800</v>
      </c>
      <c r="K191" s="182">
        <v>10</v>
      </c>
      <c r="L191" s="182">
        <v>1000</v>
      </c>
      <c r="M191" s="280">
        <f t="shared" si="25"/>
        <v>71</v>
      </c>
      <c r="N191" s="280">
        <f t="shared" si="25"/>
        <v>352800</v>
      </c>
      <c r="O191" s="276"/>
      <c r="Q191" s="250"/>
      <c r="S191" s="251"/>
    </row>
    <row r="192" spans="1:19" x14ac:dyDescent="0.4">
      <c r="A192" s="279">
        <v>176</v>
      </c>
      <c r="B192" s="276" t="s">
        <v>354</v>
      </c>
      <c r="C192" s="180">
        <v>6</v>
      </c>
      <c r="D192" s="180" t="s">
        <v>295</v>
      </c>
      <c r="E192" s="180" t="s">
        <v>14</v>
      </c>
      <c r="F192" s="180" t="s">
        <v>3</v>
      </c>
      <c r="G192" s="176">
        <v>2533</v>
      </c>
      <c r="H192" s="276" t="s">
        <v>404</v>
      </c>
      <c r="I192" s="181">
        <v>118</v>
      </c>
      <c r="J192" s="277">
        <v>2500800</v>
      </c>
      <c r="K192" s="182">
        <v>10</v>
      </c>
      <c r="L192" s="182">
        <v>1000</v>
      </c>
      <c r="M192" s="280">
        <f t="shared" si="25"/>
        <v>128</v>
      </c>
      <c r="N192" s="280">
        <f t="shared" si="25"/>
        <v>2501800</v>
      </c>
      <c r="O192" s="276"/>
      <c r="Q192" s="250"/>
      <c r="S192" s="251"/>
    </row>
    <row r="193" spans="1:19" x14ac:dyDescent="0.4">
      <c r="A193" s="180">
        <v>177</v>
      </c>
      <c r="B193" s="276" t="s">
        <v>370</v>
      </c>
      <c r="C193" s="180">
        <v>7</v>
      </c>
      <c r="D193" s="180" t="s">
        <v>295</v>
      </c>
      <c r="E193" s="180" t="s">
        <v>14</v>
      </c>
      <c r="F193" s="180" t="s">
        <v>3</v>
      </c>
      <c r="G193" s="176">
        <v>2562</v>
      </c>
      <c r="H193" s="276" t="s">
        <v>405</v>
      </c>
      <c r="I193" s="181">
        <v>132</v>
      </c>
      <c r="J193" s="277">
        <v>321700</v>
      </c>
      <c r="K193" s="182">
        <v>10</v>
      </c>
      <c r="L193" s="182">
        <v>1000</v>
      </c>
      <c r="M193" s="280">
        <f t="shared" si="25"/>
        <v>142</v>
      </c>
      <c r="N193" s="280">
        <f t="shared" si="25"/>
        <v>322700</v>
      </c>
      <c r="O193" s="276"/>
      <c r="Q193" s="250"/>
      <c r="S193" s="251"/>
    </row>
    <row r="194" spans="1:19" x14ac:dyDescent="0.4">
      <c r="A194" s="279">
        <v>178</v>
      </c>
      <c r="B194" s="276" t="s">
        <v>371</v>
      </c>
      <c r="C194" s="180">
        <v>8</v>
      </c>
      <c r="D194" s="180" t="s">
        <v>295</v>
      </c>
      <c r="E194" s="180" t="s">
        <v>14</v>
      </c>
      <c r="F194" s="180" t="s">
        <v>3</v>
      </c>
      <c r="G194" s="176">
        <v>2546</v>
      </c>
      <c r="H194" s="276" t="s">
        <v>406</v>
      </c>
      <c r="I194" s="181">
        <v>40</v>
      </c>
      <c r="J194" s="277">
        <v>36000</v>
      </c>
      <c r="K194" s="182">
        <v>10</v>
      </c>
      <c r="L194" s="182">
        <v>1000</v>
      </c>
      <c r="M194" s="280">
        <f t="shared" si="25"/>
        <v>50</v>
      </c>
      <c r="N194" s="280">
        <f t="shared" si="25"/>
        <v>37000</v>
      </c>
      <c r="O194" s="276"/>
      <c r="Q194" s="250"/>
      <c r="S194" s="251"/>
    </row>
    <row r="195" spans="1:19" x14ac:dyDescent="0.4">
      <c r="A195" s="180">
        <v>179</v>
      </c>
      <c r="B195" s="276" t="s">
        <v>372</v>
      </c>
      <c r="C195" s="180">
        <v>9</v>
      </c>
      <c r="D195" s="180" t="s">
        <v>295</v>
      </c>
      <c r="E195" s="180" t="s">
        <v>14</v>
      </c>
      <c r="F195" s="180" t="s">
        <v>3</v>
      </c>
      <c r="G195" s="176">
        <v>2563</v>
      </c>
      <c r="H195" s="276" t="s">
        <v>407</v>
      </c>
      <c r="I195" s="181">
        <v>72</v>
      </c>
      <c r="J195" s="277">
        <v>322450</v>
      </c>
      <c r="K195" s="182">
        <v>20</v>
      </c>
      <c r="L195" s="182">
        <v>2450</v>
      </c>
      <c r="M195" s="280">
        <f t="shared" si="25"/>
        <v>92</v>
      </c>
      <c r="N195" s="280">
        <f t="shared" si="25"/>
        <v>324900</v>
      </c>
      <c r="O195" s="276"/>
      <c r="Q195" s="250"/>
      <c r="S195" s="251"/>
    </row>
    <row r="196" spans="1:19" x14ac:dyDescent="0.4">
      <c r="A196" s="279">
        <v>180</v>
      </c>
      <c r="B196" s="276" t="s">
        <v>369</v>
      </c>
      <c r="C196" s="180">
        <v>10</v>
      </c>
      <c r="D196" s="180" t="s">
        <v>295</v>
      </c>
      <c r="E196" s="180" t="s">
        <v>14</v>
      </c>
      <c r="F196" s="180" t="s">
        <v>3</v>
      </c>
      <c r="G196" s="176">
        <v>2543</v>
      </c>
      <c r="H196" s="276" t="s">
        <v>408</v>
      </c>
      <c r="I196" s="181">
        <v>160</v>
      </c>
      <c r="J196" s="277">
        <v>1450500</v>
      </c>
      <c r="K196" s="182">
        <v>10</v>
      </c>
      <c r="L196" s="182">
        <v>1500</v>
      </c>
      <c r="M196" s="280">
        <f t="shared" si="25"/>
        <v>170</v>
      </c>
      <c r="N196" s="280">
        <f t="shared" si="25"/>
        <v>1452000</v>
      </c>
      <c r="O196" s="276"/>
      <c r="Q196" s="250"/>
      <c r="S196" s="251"/>
    </row>
    <row r="197" spans="1:19" x14ac:dyDescent="0.4">
      <c r="A197" s="180">
        <v>181</v>
      </c>
      <c r="B197" s="276" t="s">
        <v>373</v>
      </c>
      <c r="C197" s="180">
        <v>11</v>
      </c>
      <c r="D197" s="180" t="s">
        <v>295</v>
      </c>
      <c r="E197" s="180" t="s">
        <v>14</v>
      </c>
      <c r="F197" s="180" t="s">
        <v>3</v>
      </c>
      <c r="G197" s="176">
        <v>2546</v>
      </c>
      <c r="H197" s="276" t="s">
        <v>409</v>
      </c>
      <c r="I197" s="181">
        <v>91</v>
      </c>
      <c r="J197" s="277">
        <v>1200950</v>
      </c>
      <c r="K197" s="182">
        <v>10</v>
      </c>
      <c r="L197" s="182">
        <v>1950</v>
      </c>
      <c r="M197" s="280">
        <f t="shared" si="25"/>
        <v>101</v>
      </c>
      <c r="N197" s="280">
        <f t="shared" si="25"/>
        <v>1202900</v>
      </c>
      <c r="O197" s="276"/>
    </row>
    <row r="198" spans="1:19" ht="21.6" thickBot="1" x14ac:dyDescent="0.45">
      <c r="A198" s="283"/>
      <c r="B198" s="185"/>
      <c r="C198" s="284"/>
      <c r="D198" s="285" t="s">
        <v>2</v>
      </c>
      <c r="E198" s="284"/>
      <c r="F198" s="284"/>
      <c r="G198" s="284"/>
      <c r="H198" s="286"/>
      <c r="I198" s="287"/>
      <c r="J198" s="288">
        <f>SUM(J165:J197)</f>
        <v>24622589</v>
      </c>
      <c r="K198" s="289">
        <f t="shared" ref="K198:N198" si="26">SUM(K165:K197)</f>
        <v>371</v>
      </c>
      <c r="L198" s="288">
        <f t="shared" si="26"/>
        <v>45950</v>
      </c>
      <c r="M198" s="288">
        <f t="shared" si="26"/>
        <v>3708</v>
      </c>
      <c r="N198" s="288">
        <f t="shared" si="26"/>
        <v>24668539</v>
      </c>
      <c r="O198" s="282"/>
    </row>
    <row r="199" spans="1:19" x14ac:dyDescent="0.4">
      <c r="A199" s="318">
        <v>182</v>
      </c>
      <c r="B199" s="308" t="s">
        <v>410</v>
      </c>
      <c r="C199" s="300">
        <v>8</v>
      </c>
      <c r="D199" s="300" t="s">
        <v>415</v>
      </c>
      <c r="E199" s="300" t="s">
        <v>11</v>
      </c>
      <c r="F199" s="300" t="s">
        <v>3</v>
      </c>
      <c r="G199" s="300">
        <v>2545</v>
      </c>
      <c r="H199" s="364" t="s">
        <v>417</v>
      </c>
      <c r="I199" s="300">
        <v>68</v>
      </c>
      <c r="J199" s="309">
        <v>92370</v>
      </c>
      <c r="K199" s="321">
        <v>0</v>
      </c>
      <c r="L199" s="321">
        <v>0</v>
      </c>
      <c r="M199" s="280">
        <f t="shared" ref="M199:N208" si="27">I199+K199</f>
        <v>68</v>
      </c>
      <c r="N199" s="280">
        <f t="shared" si="27"/>
        <v>92370</v>
      </c>
      <c r="O199" s="249"/>
    </row>
    <row r="200" spans="1:19" x14ac:dyDescent="0.4">
      <c r="A200" s="318">
        <v>183</v>
      </c>
      <c r="B200" s="365" t="s">
        <v>412</v>
      </c>
      <c r="C200" s="293">
        <v>2</v>
      </c>
      <c r="D200" s="293" t="s">
        <v>416</v>
      </c>
      <c r="E200" s="293" t="s">
        <v>11</v>
      </c>
      <c r="F200" s="293" t="s">
        <v>3</v>
      </c>
      <c r="G200" s="293" t="s">
        <v>419</v>
      </c>
      <c r="H200" s="179" t="s">
        <v>420</v>
      </c>
      <c r="I200" s="293">
        <v>54</v>
      </c>
      <c r="J200" s="310">
        <v>2750</v>
      </c>
      <c r="K200" s="325">
        <v>0</v>
      </c>
      <c r="L200" s="325">
        <v>0</v>
      </c>
      <c r="M200" s="280">
        <f t="shared" si="27"/>
        <v>54</v>
      </c>
      <c r="N200" s="280">
        <f t="shared" si="27"/>
        <v>2750</v>
      </c>
      <c r="O200" s="247"/>
    </row>
    <row r="201" spans="1:19" x14ac:dyDescent="0.4">
      <c r="A201" s="318">
        <v>184</v>
      </c>
      <c r="B201" s="365" t="s">
        <v>411</v>
      </c>
      <c r="C201" s="293">
        <v>3</v>
      </c>
      <c r="D201" s="293" t="s">
        <v>416</v>
      </c>
      <c r="E201" s="293" t="s">
        <v>11</v>
      </c>
      <c r="F201" s="293" t="s">
        <v>3</v>
      </c>
      <c r="G201" s="293">
        <v>2545</v>
      </c>
      <c r="H201" s="179" t="s">
        <v>418</v>
      </c>
      <c r="I201" s="293">
        <v>22</v>
      </c>
      <c r="J201" s="310">
        <v>25350</v>
      </c>
      <c r="K201" s="325">
        <v>0</v>
      </c>
      <c r="L201" s="325">
        <v>0</v>
      </c>
      <c r="M201" s="280">
        <f t="shared" si="27"/>
        <v>22</v>
      </c>
      <c r="N201" s="280">
        <f t="shared" si="27"/>
        <v>25350</v>
      </c>
      <c r="O201" s="247"/>
    </row>
    <row r="202" spans="1:19" x14ac:dyDescent="0.4">
      <c r="A202" s="318">
        <v>185</v>
      </c>
      <c r="B202" s="365" t="s">
        <v>718</v>
      </c>
      <c r="C202" s="293">
        <v>5</v>
      </c>
      <c r="D202" s="293" t="s">
        <v>416</v>
      </c>
      <c r="E202" s="293" t="s">
        <v>11</v>
      </c>
      <c r="F202" s="293" t="s">
        <v>3</v>
      </c>
      <c r="G202" s="293">
        <v>2545</v>
      </c>
      <c r="H202" s="179" t="s">
        <v>719</v>
      </c>
      <c r="I202" s="293">
        <v>44</v>
      </c>
      <c r="J202" s="366">
        <v>100700</v>
      </c>
      <c r="K202" s="325">
        <v>0</v>
      </c>
      <c r="L202" s="325">
        <v>0</v>
      </c>
      <c r="M202" s="280">
        <f t="shared" si="27"/>
        <v>44</v>
      </c>
      <c r="N202" s="280">
        <f t="shared" si="27"/>
        <v>100700</v>
      </c>
      <c r="O202" s="247"/>
    </row>
    <row r="203" spans="1:19" x14ac:dyDescent="0.4">
      <c r="A203" s="318">
        <v>186</v>
      </c>
      <c r="B203" s="365" t="s">
        <v>413</v>
      </c>
      <c r="C203" s="293">
        <v>6</v>
      </c>
      <c r="D203" s="293" t="s">
        <v>416</v>
      </c>
      <c r="E203" s="293" t="s">
        <v>11</v>
      </c>
      <c r="F203" s="293" t="s">
        <v>3</v>
      </c>
      <c r="G203" s="293">
        <v>2530</v>
      </c>
      <c r="H203" s="179" t="s">
        <v>421</v>
      </c>
      <c r="I203" s="293">
        <v>168</v>
      </c>
      <c r="J203" s="310">
        <v>923892</v>
      </c>
      <c r="K203" s="325">
        <v>0</v>
      </c>
      <c r="L203" s="325">
        <v>0</v>
      </c>
      <c r="M203" s="280">
        <f t="shared" si="27"/>
        <v>168</v>
      </c>
      <c r="N203" s="280">
        <f t="shared" si="27"/>
        <v>923892</v>
      </c>
      <c r="O203" s="247"/>
    </row>
    <row r="204" spans="1:19" x14ac:dyDescent="0.4">
      <c r="A204" s="318">
        <v>187</v>
      </c>
      <c r="B204" s="365" t="s">
        <v>414</v>
      </c>
      <c r="C204" s="293">
        <v>4</v>
      </c>
      <c r="D204" s="293" t="s">
        <v>11</v>
      </c>
      <c r="E204" s="293" t="s">
        <v>11</v>
      </c>
      <c r="F204" s="293" t="s">
        <v>3</v>
      </c>
      <c r="G204" s="45">
        <v>2545</v>
      </c>
      <c r="H204" s="179" t="s">
        <v>731</v>
      </c>
      <c r="I204" s="293">
        <v>99</v>
      </c>
      <c r="J204" s="310">
        <v>102950</v>
      </c>
      <c r="K204" s="313">
        <v>0</v>
      </c>
      <c r="L204" s="313">
        <v>0</v>
      </c>
      <c r="M204" s="280">
        <f t="shared" si="27"/>
        <v>99</v>
      </c>
      <c r="N204" s="280">
        <f t="shared" si="27"/>
        <v>102950</v>
      </c>
      <c r="O204" s="252"/>
    </row>
    <row r="205" spans="1:19" x14ac:dyDescent="0.4">
      <c r="A205" s="318">
        <v>188</v>
      </c>
      <c r="B205" s="365" t="s">
        <v>720</v>
      </c>
      <c r="C205" s="293">
        <v>7</v>
      </c>
      <c r="D205" s="293" t="s">
        <v>11</v>
      </c>
      <c r="E205" s="293" t="s">
        <v>11</v>
      </c>
      <c r="F205" s="293" t="s">
        <v>3</v>
      </c>
      <c r="G205" s="45">
        <v>2545</v>
      </c>
      <c r="H205" s="179" t="s">
        <v>723</v>
      </c>
      <c r="I205" s="293">
        <v>25</v>
      </c>
      <c r="J205" s="366">
        <v>30500</v>
      </c>
      <c r="K205" s="313">
        <v>0</v>
      </c>
      <c r="L205" s="313">
        <v>0</v>
      </c>
      <c r="M205" s="280">
        <f t="shared" si="27"/>
        <v>25</v>
      </c>
      <c r="N205" s="280">
        <f t="shared" si="27"/>
        <v>30500</v>
      </c>
      <c r="O205" s="252"/>
    </row>
    <row r="206" spans="1:19" x14ac:dyDescent="0.4">
      <c r="A206" s="318">
        <v>189</v>
      </c>
      <c r="B206" s="365" t="s">
        <v>724</v>
      </c>
      <c r="C206" s="293">
        <v>1</v>
      </c>
      <c r="D206" s="293" t="s">
        <v>725</v>
      </c>
      <c r="E206" s="293" t="s">
        <v>11</v>
      </c>
      <c r="F206" s="293" t="s">
        <v>3</v>
      </c>
      <c r="G206" s="45">
        <v>2540</v>
      </c>
      <c r="H206" s="179" t="s">
        <v>728</v>
      </c>
      <c r="I206" s="293">
        <v>61</v>
      </c>
      <c r="J206" s="366">
        <v>52450</v>
      </c>
      <c r="K206" s="313">
        <v>0</v>
      </c>
      <c r="L206" s="313">
        <v>0</v>
      </c>
      <c r="M206" s="280">
        <f t="shared" si="27"/>
        <v>61</v>
      </c>
      <c r="N206" s="280">
        <f t="shared" si="27"/>
        <v>52450</v>
      </c>
      <c r="O206" s="252"/>
    </row>
    <row r="207" spans="1:19" x14ac:dyDescent="0.4">
      <c r="A207" s="318">
        <v>190</v>
      </c>
      <c r="B207" s="365" t="s">
        <v>726</v>
      </c>
      <c r="C207" s="293">
        <v>4</v>
      </c>
      <c r="D207" s="293" t="s">
        <v>725</v>
      </c>
      <c r="E207" s="293" t="s">
        <v>11</v>
      </c>
      <c r="F207" s="293" t="s">
        <v>3</v>
      </c>
      <c r="G207" s="45">
        <v>2540</v>
      </c>
      <c r="H207" s="179" t="s">
        <v>729</v>
      </c>
      <c r="I207" s="293">
        <v>45</v>
      </c>
      <c r="J207" s="366">
        <v>50750</v>
      </c>
      <c r="K207" s="313">
        <v>0</v>
      </c>
      <c r="L207" s="313">
        <v>0</v>
      </c>
      <c r="M207" s="280">
        <f t="shared" si="27"/>
        <v>45</v>
      </c>
      <c r="N207" s="280">
        <f t="shared" si="27"/>
        <v>50750</v>
      </c>
      <c r="O207" s="252"/>
    </row>
    <row r="208" spans="1:19" x14ac:dyDescent="0.4">
      <c r="A208" s="318">
        <v>191</v>
      </c>
      <c r="B208" s="365" t="s">
        <v>727</v>
      </c>
      <c r="C208" s="293">
        <v>5</v>
      </c>
      <c r="D208" s="293" t="s">
        <v>725</v>
      </c>
      <c r="E208" s="293" t="s">
        <v>11</v>
      </c>
      <c r="F208" s="293" t="s">
        <v>3</v>
      </c>
      <c r="G208" s="45">
        <v>2545</v>
      </c>
      <c r="H208" s="179" t="s">
        <v>730</v>
      </c>
      <c r="I208" s="293">
        <v>82</v>
      </c>
      <c r="J208" s="366">
        <v>35884</v>
      </c>
      <c r="K208" s="313">
        <v>0</v>
      </c>
      <c r="L208" s="313">
        <v>0</v>
      </c>
      <c r="M208" s="280">
        <f t="shared" si="27"/>
        <v>82</v>
      </c>
      <c r="N208" s="280">
        <f t="shared" si="27"/>
        <v>35884</v>
      </c>
      <c r="O208" s="252"/>
    </row>
    <row r="209" spans="1:15" ht="21.6" thickBot="1" x14ac:dyDescent="0.45">
      <c r="A209" s="283"/>
      <c r="B209" s="192"/>
      <c r="C209" s="284"/>
      <c r="D209" s="285" t="s">
        <v>2</v>
      </c>
      <c r="E209" s="284"/>
      <c r="F209" s="284"/>
      <c r="G209" s="284"/>
      <c r="H209" s="286"/>
      <c r="I209" s="287"/>
      <c r="J209" s="288">
        <f>SUM(J199:J208)</f>
        <v>1417596</v>
      </c>
      <c r="K209" s="367">
        <f>SUM(K199:K208)</f>
        <v>0</v>
      </c>
      <c r="L209" s="368">
        <f>SUM(L199:L208)</f>
        <v>0</v>
      </c>
      <c r="M209" s="288">
        <f>SUM(M199:M208)</f>
        <v>668</v>
      </c>
      <c r="N209" s="288">
        <f>SUM(N199:N208)</f>
        <v>1417596</v>
      </c>
      <c r="O209" s="248"/>
    </row>
    <row r="210" spans="1:15" x14ac:dyDescent="0.4">
      <c r="A210" s="369">
        <v>192</v>
      </c>
      <c r="B210" s="330" t="s">
        <v>462</v>
      </c>
      <c r="C210" s="306">
        <v>2</v>
      </c>
      <c r="D210" s="306" t="s">
        <v>427</v>
      </c>
      <c r="E210" s="306" t="s">
        <v>15</v>
      </c>
      <c r="F210" s="306" t="s">
        <v>3</v>
      </c>
      <c r="G210" s="202">
        <v>2552</v>
      </c>
      <c r="H210" s="330" t="s">
        <v>432</v>
      </c>
      <c r="I210" s="370">
        <v>46</v>
      </c>
      <c r="J210" s="371">
        <v>2600</v>
      </c>
      <c r="K210" s="372">
        <v>0</v>
      </c>
      <c r="L210" s="372">
        <v>0</v>
      </c>
      <c r="M210" s="373">
        <f t="shared" ref="M210:N225" si="28">I210+K210</f>
        <v>46</v>
      </c>
      <c r="N210" s="373">
        <f t="shared" si="28"/>
        <v>2600</v>
      </c>
      <c r="O210" s="290"/>
    </row>
    <row r="211" spans="1:15" x14ac:dyDescent="0.4">
      <c r="A211" s="279">
        <v>193</v>
      </c>
      <c r="B211" s="276" t="s">
        <v>364</v>
      </c>
      <c r="C211" s="180">
        <v>3</v>
      </c>
      <c r="D211" s="180" t="s">
        <v>427</v>
      </c>
      <c r="E211" s="180" t="s">
        <v>15</v>
      </c>
      <c r="F211" s="180" t="s">
        <v>3</v>
      </c>
      <c r="G211" s="176">
        <v>2566</v>
      </c>
      <c r="H211" s="276" t="s">
        <v>433</v>
      </c>
      <c r="I211" s="201">
        <v>25</v>
      </c>
      <c r="J211" s="352">
        <v>1300</v>
      </c>
      <c r="K211" s="374">
        <v>0</v>
      </c>
      <c r="L211" s="374">
        <v>0</v>
      </c>
      <c r="M211" s="280">
        <f t="shared" si="28"/>
        <v>25</v>
      </c>
      <c r="N211" s="280">
        <f t="shared" si="28"/>
        <v>1300</v>
      </c>
      <c r="O211" s="276"/>
    </row>
    <row r="212" spans="1:15" x14ac:dyDescent="0.4">
      <c r="A212" s="369">
        <v>194</v>
      </c>
      <c r="B212" s="276" t="s">
        <v>410</v>
      </c>
      <c r="C212" s="180">
        <v>4</v>
      </c>
      <c r="D212" s="180" t="s">
        <v>427</v>
      </c>
      <c r="E212" s="180" t="s">
        <v>15</v>
      </c>
      <c r="F212" s="180" t="s">
        <v>3</v>
      </c>
      <c r="G212" s="176">
        <v>2566</v>
      </c>
      <c r="H212" s="276" t="s">
        <v>434</v>
      </c>
      <c r="I212" s="201">
        <v>50</v>
      </c>
      <c r="J212" s="352">
        <v>4700</v>
      </c>
      <c r="K212" s="374">
        <v>0</v>
      </c>
      <c r="L212" s="374">
        <v>0</v>
      </c>
      <c r="M212" s="280">
        <f t="shared" si="28"/>
        <v>50</v>
      </c>
      <c r="N212" s="280">
        <f t="shared" si="28"/>
        <v>4700</v>
      </c>
      <c r="O212" s="276"/>
    </row>
    <row r="213" spans="1:15" x14ac:dyDescent="0.4">
      <c r="A213" s="369">
        <v>195</v>
      </c>
      <c r="B213" s="276" t="s">
        <v>463</v>
      </c>
      <c r="C213" s="180">
        <v>5</v>
      </c>
      <c r="D213" s="180" t="s">
        <v>427</v>
      </c>
      <c r="E213" s="180" t="s">
        <v>15</v>
      </c>
      <c r="F213" s="180" t="s">
        <v>3</v>
      </c>
      <c r="G213" s="176">
        <v>2544</v>
      </c>
      <c r="H213" s="276" t="s">
        <v>435</v>
      </c>
      <c r="I213" s="201">
        <v>82</v>
      </c>
      <c r="J213" s="352">
        <v>50100</v>
      </c>
      <c r="K213" s="374">
        <v>0</v>
      </c>
      <c r="L213" s="374">
        <v>0</v>
      </c>
      <c r="M213" s="280">
        <f t="shared" si="28"/>
        <v>82</v>
      </c>
      <c r="N213" s="280">
        <f t="shared" si="28"/>
        <v>50100</v>
      </c>
      <c r="O213" s="276"/>
    </row>
    <row r="214" spans="1:15" x14ac:dyDescent="0.4">
      <c r="A214" s="279">
        <v>196</v>
      </c>
      <c r="B214" s="276" t="s">
        <v>464</v>
      </c>
      <c r="C214" s="180">
        <v>6</v>
      </c>
      <c r="D214" s="180" t="s">
        <v>427</v>
      </c>
      <c r="E214" s="180" t="s">
        <v>15</v>
      </c>
      <c r="F214" s="180" t="s">
        <v>3</v>
      </c>
      <c r="G214" s="176">
        <v>2566</v>
      </c>
      <c r="H214" s="276" t="s">
        <v>436</v>
      </c>
      <c r="I214" s="201">
        <v>53</v>
      </c>
      <c r="J214" s="352">
        <v>3500</v>
      </c>
      <c r="K214" s="374">
        <v>0</v>
      </c>
      <c r="L214" s="374">
        <v>0</v>
      </c>
      <c r="M214" s="280">
        <f t="shared" si="28"/>
        <v>53</v>
      </c>
      <c r="N214" s="280">
        <f t="shared" si="28"/>
        <v>3500</v>
      </c>
      <c r="O214" s="276"/>
    </row>
    <row r="215" spans="1:15" x14ac:dyDescent="0.4">
      <c r="A215" s="369">
        <v>197</v>
      </c>
      <c r="B215" s="276" t="s">
        <v>465</v>
      </c>
      <c r="C215" s="180">
        <v>7</v>
      </c>
      <c r="D215" s="180" t="s">
        <v>427</v>
      </c>
      <c r="E215" s="180" t="s">
        <v>15</v>
      </c>
      <c r="F215" s="180" t="s">
        <v>3</v>
      </c>
      <c r="G215" s="176">
        <v>2565</v>
      </c>
      <c r="H215" s="276" t="s">
        <v>437</v>
      </c>
      <c r="I215" s="201">
        <v>55</v>
      </c>
      <c r="J215" s="352">
        <v>12100</v>
      </c>
      <c r="K215" s="374">
        <v>0</v>
      </c>
      <c r="L215" s="374">
        <v>0</v>
      </c>
      <c r="M215" s="280">
        <f t="shared" si="28"/>
        <v>55</v>
      </c>
      <c r="N215" s="280">
        <f t="shared" si="28"/>
        <v>12100</v>
      </c>
      <c r="O215" s="276"/>
    </row>
    <row r="216" spans="1:15" x14ac:dyDescent="0.4">
      <c r="A216" s="369">
        <v>198</v>
      </c>
      <c r="B216" s="179" t="s">
        <v>466</v>
      </c>
      <c r="C216" s="180">
        <v>2</v>
      </c>
      <c r="D216" s="180" t="s">
        <v>428</v>
      </c>
      <c r="E216" s="180" t="s">
        <v>15</v>
      </c>
      <c r="F216" s="180" t="s">
        <v>3</v>
      </c>
      <c r="G216" s="180">
        <v>2566</v>
      </c>
      <c r="H216" s="179" t="s">
        <v>439</v>
      </c>
      <c r="I216" s="201">
        <v>26</v>
      </c>
      <c r="J216" s="182">
        <v>600</v>
      </c>
      <c r="K216" s="374">
        <v>0</v>
      </c>
      <c r="L216" s="374">
        <v>0</v>
      </c>
      <c r="M216" s="280">
        <f t="shared" si="28"/>
        <v>26</v>
      </c>
      <c r="N216" s="280">
        <f t="shared" si="28"/>
        <v>600</v>
      </c>
      <c r="O216" s="276"/>
    </row>
    <row r="217" spans="1:15" x14ac:dyDescent="0.4">
      <c r="A217" s="279">
        <v>199</v>
      </c>
      <c r="B217" s="276" t="s">
        <v>467</v>
      </c>
      <c r="C217" s="180">
        <v>3</v>
      </c>
      <c r="D217" s="180" t="s">
        <v>428</v>
      </c>
      <c r="E217" s="180" t="s">
        <v>15</v>
      </c>
      <c r="F217" s="180" t="s">
        <v>3</v>
      </c>
      <c r="G217" s="176">
        <v>2542</v>
      </c>
      <c r="H217" s="276" t="s">
        <v>438</v>
      </c>
      <c r="I217" s="201">
        <v>130</v>
      </c>
      <c r="J217" s="352">
        <v>352500</v>
      </c>
      <c r="K217" s="374">
        <v>0</v>
      </c>
      <c r="L217" s="374">
        <v>0</v>
      </c>
      <c r="M217" s="280">
        <f t="shared" si="28"/>
        <v>130</v>
      </c>
      <c r="N217" s="280">
        <f t="shared" si="28"/>
        <v>352500</v>
      </c>
      <c r="O217" s="276"/>
    </row>
    <row r="218" spans="1:15" x14ac:dyDescent="0.4">
      <c r="A218" s="369">
        <v>200</v>
      </c>
      <c r="B218" s="276" t="s">
        <v>468</v>
      </c>
      <c r="C218" s="180">
        <v>4</v>
      </c>
      <c r="D218" s="180" t="s">
        <v>428</v>
      </c>
      <c r="E218" s="180" t="s">
        <v>15</v>
      </c>
      <c r="F218" s="180" t="s">
        <v>3</v>
      </c>
      <c r="G218" s="176">
        <v>2566</v>
      </c>
      <c r="H218" s="276" t="s">
        <v>440</v>
      </c>
      <c r="I218" s="201">
        <v>46</v>
      </c>
      <c r="J218" s="352">
        <v>900</v>
      </c>
      <c r="K218" s="374">
        <v>0</v>
      </c>
      <c r="L218" s="374">
        <v>0</v>
      </c>
      <c r="M218" s="280">
        <f t="shared" si="28"/>
        <v>46</v>
      </c>
      <c r="N218" s="280">
        <f t="shared" si="28"/>
        <v>900</v>
      </c>
      <c r="O218" s="276"/>
    </row>
    <row r="219" spans="1:15" x14ac:dyDescent="0.4">
      <c r="A219" s="369">
        <v>201</v>
      </c>
      <c r="B219" s="276" t="s">
        <v>469</v>
      </c>
      <c r="C219" s="180">
        <v>5</v>
      </c>
      <c r="D219" s="180" t="s">
        <v>428</v>
      </c>
      <c r="E219" s="180" t="s">
        <v>15</v>
      </c>
      <c r="F219" s="180" t="s">
        <v>3</v>
      </c>
      <c r="G219" s="176">
        <v>2566</v>
      </c>
      <c r="H219" s="276" t="s">
        <v>441</v>
      </c>
      <c r="I219" s="201">
        <v>35</v>
      </c>
      <c r="J219" s="352">
        <v>400</v>
      </c>
      <c r="K219" s="374">
        <v>0</v>
      </c>
      <c r="L219" s="374">
        <v>0</v>
      </c>
      <c r="M219" s="280">
        <f t="shared" si="28"/>
        <v>35</v>
      </c>
      <c r="N219" s="280">
        <f t="shared" si="28"/>
        <v>400</v>
      </c>
      <c r="O219" s="276"/>
    </row>
    <row r="220" spans="1:15" x14ac:dyDescent="0.4">
      <c r="A220" s="279">
        <v>202</v>
      </c>
      <c r="B220" s="276" t="s">
        <v>470</v>
      </c>
      <c r="C220" s="180">
        <v>6</v>
      </c>
      <c r="D220" s="180" t="s">
        <v>428</v>
      </c>
      <c r="E220" s="180" t="s">
        <v>15</v>
      </c>
      <c r="F220" s="180" t="s">
        <v>3</v>
      </c>
      <c r="G220" s="176">
        <v>2566</v>
      </c>
      <c r="H220" s="276" t="s">
        <v>442</v>
      </c>
      <c r="I220" s="201">
        <v>38</v>
      </c>
      <c r="J220" s="352">
        <v>1000</v>
      </c>
      <c r="K220" s="374">
        <v>0</v>
      </c>
      <c r="L220" s="374">
        <v>0</v>
      </c>
      <c r="M220" s="280">
        <f t="shared" si="28"/>
        <v>38</v>
      </c>
      <c r="N220" s="280">
        <f t="shared" si="28"/>
        <v>1000</v>
      </c>
      <c r="O220" s="276"/>
    </row>
    <row r="221" spans="1:15" x14ac:dyDescent="0.4">
      <c r="A221" s="369">
        <v>203</v>
      </c>
      <c r="B221" s="179" t="s">
        <v>471</v>
      </c>
      <c r="C221" s="183">
        <v>3</v>
      </c>
      <c r="D221" s="183" t="s">
        <v>423</v>
      </c>
      <c r="E221" s="180" t="s">
        <v>15</v>
      </c>
      <c r="F221" s="180" t="s">
        <v>3</v>
      </c>
      <c r="G221" s="180">
        <v>2565</v>
      </c>
      <c r="H221" s="184" t="s">
        <v>443</v>
      </c>
      <c r="I221" s="201">
        <v>61</v>
      </c>
      <c r="J221" s="182">
        <v>2700</v>
      </c>
      <c r="K221" s="374">
        <v>0</v>
      </c>
      <c r="L221" s="374">
        <v>0</v>
      </c>
      <c r="M221" s="280">
        <f t="shared" si="28"/>
        <v>61</v>
      </c>
      <c r="N221" s="280">
        <f t="shared" si="28"/>
        <v>2700</v>
      </c>
      <c r="O221" s="276"/>
    </row>
    <row r="222" spans="1:15" x14ac:dyDescent="0.4">
      <c r="A222" s="369">
        <v>204</v>
      </c>
      <c r="B222" s="276" t="s">
        <v>472</v>
      </c>
      <c r="C222" s="180">
        <v>4</v>
      </c>
      <c r="D222" s="180" t="s">
        <v>423</v>
      </c>
      <c r="E222" s="180" t="s">
        <v>15</v>
      </c>
      <c r="F222" s="180" t="s">
        <v>3</v>
      </c>
      <c r="G222" s="176">
        <v>2537</v>
      </c>
      <c r="H222" s="276" t="s">
        <v>444</v>
      </c>
      <c r="I222" s="242">
        <v>38</v>
      </c>
      <c r="J222" s="375">
        <v>217793</v>
      </c>
      <c r="K222" s="374">
        <v>0</v>
      </c>
      <c r="L222" s="374">
        <v>0</v>
      </c>
      <c r="M222" s="280">
        <f t="shared" si="28"/>
        <v>38</v>
      </c>
      <c r="N222" s="280">
        <f t="shared" si="28"/>
        <v>217793</v>
      </c>
      <c r="O222" s="276"/>
    </row>
    <row r="223" spans="1:15" x14ac:dyDescent="0.4">
      <c r="A223" s="279">
        <v>205</v>
      </c>
      <c r="B223" s="276" t="s">
        <v>473</v>
      </c>
      <c r="C223" s="180">
        <v>6</v>
      </c>
      <c r="D223" s="180" t="s">
        <v>423</v>
      </c>
      <c r="E223" s="180" t="s">
        <v>15</v>
      </c>
      <c r="F223" s="180" t="s">
        <v>3</v>
      </c>
      <c r="G223" s="176">
        <v>2542</v>
      </c>
      <c r="H223" s="276" t="s">
        <v>445</v>
      </c>
      <c r="I223" s="201">
        <v>190</v>
      </c>
      <c r="J223" s="352">
        <v>1500100</v>
      </c>
      <c r="K223" s="374">
        <v>0</v>
      </c>
      <c r="L223" s="374">
        <v>0</v>
      </c>
      <c r="M223" s="280">
        <f t="shared" si="28"/>
        <v>190</v>
      </c>
      <c r="N223" s="280">
        <f t="shared" si="28"/>
        <v>1500100</v>
      </c>
      <c r="O223" s="276"/>
    </row>
    <row r="224" spans="1:15" x14ac:dyDescent="0.4">
      <c r="A224" s="369">
        <v>206</v>
      </c>
      <c r="B224" s="276" t="s">
        <v>474</v>
      </c>
      <c r="C224" s="180">
        <v>9</v>
      </c>
      <c r="D224" s="180" t="s">
        <v>423</v>
      </c>
      <c r="E224" s="180" t="s">
        <v>15</v>
      </c>
      <c r="F224" s="180" t="s">
        <v>3</v>
      </c>
      <c r="G224" s="176">
        <v>2546</v>
      </c>
      <c r="H224" s="276" t="s">
        <v>446</v>
      </c>
      <c r="I224" s="201">
        <v>95</v>
      </c>
      <c r="J224" s="352">
        <v>220200</v>
      </c>
      <c r="K224" s="374">
        <v>0</v>
      </c>
      <c r="L224" s="374">
        <v>0</v>
      </c>
      <c r="M224" s="280">
        <f t="shared" si="28"/>
        <v>95</v>
      </c>
      <c r="N224" s="280">
        <f t="shared" si="28"/>
        <v>220200</v>
      </c>
      <c r="O224" s="276"/>
    </row>
    <row r="225" spans="1:15" x14ac:dyDescent="0.4">
      <c r="A225" s="369">
        <v>207</v>
      </c>
      <c r="B225" s="276" t="s">
        <v>475</v>
      </c>
      <c r="C225" s="180">
        <v>2</v>
      </c>
      <c r="D225" s="180" t="s">
        <v>429</v>
      </c>
      <c r="E225" s="180" t="s">
        <v>15</v>
      </c>
      <c r="F225" s="180" t="s">
        <v>3</v>
      </c>
      <c r="G225" s="176">
        <v>2544</v>
      </c>
      <c r="H225" s="276" t="s">
        <v>447</v>
      </c>
      <c r="I225" s="201">
        <v>40</v>
      </c>
      <c r="J225" s="352">
        <v>80100</v>
      </c>
      <c r="K225" s="374">
        <v>0</v>
      </c>
      <c r="L225" s="374">
        <v>0</v>
      </c>
      <c r="M225" s="280">
        <f t="shared" si="28"/>
        <v>40</v>
      </c>
      <c r="N225" s="280">
        <f t="shared" si="28"/>
        <v>80100</v>
      </c>
      <c r="O225" s="276"/>
    </row>
    <row r="226" spans="1:15" x14ac:dyDescent="0.4">
      <c r="A226" s="279">
        <v>208</v>
      </c>
      <c r="B226" s="276" t="s">
        <v>476</v>
      </c>
      <c r="C226" s="180">
        <v>4</v>
      </c>
      <c r="D226" s="180" t="s">
        <v>429</v>
      </c>
      <c r="E226" s="180" t="s">
        <v>15</v>
      </c>
      <c r="F226" s="180" t="s">
        <v>3</v>
      </c>
      <c r="G226" s="176">
        <v>2565</v>
      </c>
      <c r="H226" s="276" t="s">
        <v>448</v>
      </c>
      <c r="I226" s="201">
        <v>30</v>
      </c>
      <c r="J226" s="352">
        <v>1550</v>
      </c>
      <c r="K226" s="374">
        <v>0</v>
      </c>
      <c r="L226" s="374">
        <v>0</v>
      </c>
      <c r="M226" s="280">
        <f t="shared" ref="M226:N239" si="29">I226+K226</f>
        <v>30</v>
      </c>
      <c r="N226" s="280">
        <f t="shared" si="29"/>
        <v>1550</v>
      </c>
      <c r="O226" s="276"/>
    </row>
    <row r="227" spans="1:15" x14ac:dyDescent="0.4">
      <c r="A227" s="369">
        <v>209</v>
      </c>
      <c r="B227" s="276" t="s">
        <v>477</v>
      </c>
      <c r="C227" s="180">
        <v>5</v>
      </c>
      <c r="D227" s="180" t="s">
        <v>429</v>
      </c>
      <c r="E227" s="180" t="s">
        <v>15</v>
      </c>
      <c r="F227" s="180" t="s">
        <v>3</v>
      </c>
      <c r="G227" s="176">
        <v>2566</v>
      </c>
      <c r="H227" s="276" t="s">
        <v>449</v>
      </c>
      <c r="I227" s="201">
        <v>44</v>
      </c>
      <c r="J227" s="352">
        <v>950</v>
      </c>
      <c r="K227" s="374">
        <v>0</v>
      </c>
      <c r="L227" s="374">
        <v>0</v>
      </c>
      <c r="M227" s="280">
        <f t="shared" si="29"/>
        <v>44</v>
      </c>
      <c r="N227" s="280">
        <f t="shared" si="29"/>
        <v>950</v>
      </c>
      <c r="O227" s="276"/>
    </row>
    <row r="228" spans="1:15" x14ac:dyDescent="0.4">
      <c r="A228" s="369">
        <v>210</v>
      </c>
      <c r="B228" s="276" t="s">
        <v>478</v>
      </c>
      <c r="C228" s="180">
        <v>6</v>
      </c>
      <c r="D228" s="180" t="s">
        <v>429</v>
      </c>
      <c r="E228" s="180" t="s">
        <v>15</v>
      </c>
      <c r="F228" s="180" t="s">
        <v>3</v>
      </c>
      <c r="G228" s="176">
        <v>2556</v>
      </c>
      <c r="H228" s="276" t="s">
        <v>450</v>
      </c>
      <c r="I228" s="201">
        <v>45</v>
      </c>
      <c r="J228" s="352">
        <v>3600</v>
      </c>
      <c r="K228" s="374">
        <v>0</v>
      </c>
      <c r="L228" s="374">
        <v>0</v>
      </c>
      <c r="M228" s="280">
        <f t="shared" si="29"/>
        <v>45</v>
      </c>
      <c r="N228" s="280">
        <f t="shared" si="29"/>
        <v>3600</v>
      </c>
      <c r="O228" s="276"/>
    </row>
    <row r="229" spans="1:15" x14ac:dyDescent="0.4">
      <c r="A229" s="279">
        <v>211</v>
      </c>
      <c r="B229" s="179" t="s">
        <v>479</v>
      </c>
      <c r="C229" s="180">
        <v>3</v>
      </c>
      <c r="D229" s="180" t="s">
        <v>430</v>
      </c>
      <c r="E229" s="180" t="s">
        <v>15</v>
      </c>
      <c r="F229" s="180" t="s">
        <v>3</v>
      </c>
      <c r="G229" s="180">
        <v>2565</v>
      </c>
      <c r="H229" s="179" t="s">
        <v>451</v>
      </c>
      <c r="I229" s="242">
        <v>127</v>
      </c>
      <c r="J229" s="182">
        <v>51500</v>
      </c>
      <c r="K229" s="374">
        <v>0</v>
      </c>
      <c r="L229" s="374">
        <v>0</v>
      </c>
      <c r="M229" s="280">
        <f t="shared" si="29"/>
        <v>127</v>
      </c>
      <c r="N229" s="280">
        <f t="shared" si="29"/>
        <v>51500</v>
      </c>
      <c r="O229" s="276"/>
    </row>
    <row r="230" spans="1:15" x14ac:dyDescent="0.4">
      <c r="A230" s="369">
        <v>212</v>
      </c>
      <c r="B230" s="276" t="s">
        <v>480</v>
      </c>
      <c r="C230" s="180">
        <v>4</v>
      </c>
      <c r="D230" s="180" t="s">
        <v>430</v>
      </c>
      <c r="E230" s="180" t="s">
        <v>15</v>
      </c>
      <c r="F230" s="180" t="s">
        <v>3</v>
      </c>
      <c r="G230" s="176">
        <v>2541</v>
      </c>
      <c r="H230" s="276" t="s">
        <v>452</v>
      </c>
      <c r="I230" s="242">
        <v>45</v>
      </c>
      <c r="J230" s="375">
        <v>120600</v>
      </c>
      <c r="K230" s="374">
        <v>0</v>
      </c>
      <c r="L230" s="374">
        <v>0</v>
      </c>
      <c r="M230" s="280">
        <f t="shared" si="29"/>
        <v>45</v>
      </c>
      <c r="N230" s="280">
        <f t="shared" si="29"/>
        <v>120600</v>
      </c>
      <c r="O230" s="276"/>
    </row>
    <row r="231" spans="1:15" x14ac:dyDescent="0.4">
      <c r="A231" s="369">
        <v>213</v>
      </c>
      <c r="B231" s="276" t="s">
        <v>481</v>
      </c>
      <c r="C231" s="180">
        <v>5</v>
      </c>
      <c r="D231" s="180" t="s">
        <v>430</v>
      </c>
      <c r="E231" s="180" t="s">
        <v>15</v>
      </c>
      <c r="F231" s="180" t="s">
        <v>3</v>
      </c>
      <c r="G231" s="176">
        <v>2532</v>
      </c>
      <c r="H231" s="276" t="s">
        <v>453</v>
      </c>
      <c r="I231" s="201">
        <v>39</v>
      </c>
      <c r="J231" s="352">
        <v>150200</v>
      </c>
      <c r="K231" s="374">
        <v>0</v>
      </c>
      <c r="L231" s="374">
        <v>0</v>
      </c>
      <c r="M231" s="280">
        <f t="shared" si="29"/>
        <v>39</v>
      </c>
      <c r="N231" s="280">
        <f t="shared" si="29"/>
        <v>150200</v>
      </c>
      <c r="O231" s="276"/>
    </row>
    <row r="232" spans="1:15" x14ac:dyDescent="0.4">
      <c r="A232" s="279">
        <v>214</v>
      </c>
      <c r="B232" s="276" t="s">
        <v>371</v>
      </c>
      <c r="C232" s="180">
        <v>6</v>
      </c>
      <c r="D232" s="180" t="s">
        <v>430</v>
      </c>
      <c r="E232" s="180" t="s">
        <v>15</v>
      </c>
      <c r="F232" s="180" t="s">
        <v>3</v>
      </c>
      <c r="G232" s="176">
        <v>2566</v>
      </c>
      <c r="H232" s="276" t="s">
        <v>454</v>
      </c>
      <c r="I232" s="201">
        <v>23</v>
      </c>
      <c r="J232" s="352">
        <v>3100</v>
      </c>
      <c r="K232" s="374">
        <v>0</v>
      </c>
      <c r="L232" s="374">
        <v>0</v>
      </c>
      <c r="M232" s="280">
        <f t="shared" si="29"/>
        <v>23</v>
      </c>
      <c r="N232" s="280">
        <f t="shared" si="29"/>
        <v>3100</v>
      </c>
      <c r="O232" s="276"/>
    </row>
    <row r="233" spans="1:15" x14ac:dyDescent="0.4">
      <c r="A233" s="369">
        <v>215</v>
      </c>
      <c r="B233" s="276" t="s">
        <v>482</v>
      </c>
      <c r="C233" s="180">
        <v>7</v>
      </c>
      <c r="D233" s="180" t="s">
        <v>430</v>
      </c>
      <c r="E233" s="180" t="s">
        <v>15</v>
      </c>
      <c r="F233" s="180" t="s">
        <v>3</v>
      </c>
      <c r="G233" s="176">
        <v>2566</v>
      </c>
      <c r="H233" s="276" t="s">
        <v>455</v>
      </c>
      <c r="I233" s="201">
        <v>55</v>
      </c>
      <c r="J233" s="352">
        <v>1300</v>
      </c>
      <c r="K233" s="374">
        <v>0</v>
      </c>
      <c r="L233" s="374">
        <v>0</v>
      </c>
      <c r="M233" s="280">
        <f t="shared" si="29"/>
        <v>55</v>
      </c>
      <c r="N233" s="280">
        <f t="shared" si="29"/>
        <v>1300</v>
      </c>
      <c r="O233" s="276"/>
    </row>
    <row r="234" spans="1:15" x14ac:dyDescent="0.4">
      <c r="A234" s="369">
        <v>216</v>
      </c>
      <c r="B234" s="276" t="s">
        <v>483</v>
      </c>
      <c r="C234" s="180">
        <v>8</v>
      </c>
      <c r="D234" s="180" t="s">
        <v>430</v>
      </c>
      <c r="E234" s="180" t="s">
        <v>15</v>
      </c>
      <c r="F234" s="180" t="s">
        <v>3</v>
      </c>
      <c r="G234" s="176">
        <v>2559</v>
      </c>
      <c r="H234" s="276" t="s">
        <v>456</v>
      </c>
      <c r="I234" s="201">
        <v>59</v>
      </c>
      <c r="J234" s="352">
        <v>40200</v>
      </c>
      <c r="K234" s="374">
        <v>0</v>
      </c>
      <c r="L234" s="374">
        <v>0</v>
      </c>
      <c r="M234" s="280">
        <f t="shared" si="29"/>
        <v>59</v>
      </c>
      <c r="N234" s="280">
        <f t="shared" si="29"/>
        <v>40200</v>
      </c>
      <c r="O234" s="276"/>
    </row>
    <row r="235" spans="1:15" x14ac:dyDescent="0.4">
      <c r="A235" s="279">
        <v>217</v>
      </c>
      <c r="B235" s="276" t="s">
        <v>484</v>
      </c>
      <c r="C235" s="180">
        <v>9</v>
      </c>
      <c r="D235" s="180" t="s">
        <v>430</v>
      </c>
      <c r="E235" s="180" t="s">
        <v>15</v>
      </c>
      <c r="F235" s="180" t="s">
        <v>3</v>
      </c>
      <c r="G235" s="176">
        <v>2542</v>
      </c>
      <c r="H235" s="276" t="s">
        <v>457</v>
      </c>
      <c r="I235" s="201">
        <v>50</v>
      </c>
      <c r="J235" s="352">
        <v>30100</v>
      </c>
      <c r="K235" s="374">
        <v>0</v>
      </c>
      <c r="L235" s="374">
        <v>0</v>
      </c>
      <c r="M235" s="280">
        <f t="shared" si="29"/>
        <v>50</v>
      </c>
      <c r="N235" s="280">
        <f t="shared" si="29"/>
        <v>30100</v>
      </c>
      <c r="O235" s="276"/>
    </row>
    <row r="236" spans="1:15" x14ac:dyDescent="0.4">
      <c r="A236" s="369">
        <v>218</v>
      </c>
      <c r="B236" s="276" t="s">
        <v>485</v>
      </c>
      <c r="C236" s="180">
        <v>2</v>
      </c>
      <c r="D236" s="180" t="s">
        <v>431</v>
      </c>
      <c r="E236" s="180" t="s">
        <v>15</v>
      </c>
      <c r="F236" s="180" t="s">
        <v>3</v>
      </c>
      <c r="G236" s="176">
        <v>2558</v>
      </c>
      <c r="H236" s="276" t="s">
        <v>458</v>
      </c>
      <c r="I236" s="201">
        <v>123</v>
      </c>
      <c r="J236" s="352">
        <v>350200</v>
      </c>
      <c r="K236" s="374">
        <v>0</v>
      </c>
      <c r="L236" s="374">
        <v>0</v>
      </c>
      <c r="M236" s="280">
        <f t="shared" si="29"/>
        <v>123</v>
      </c>
      <c r="N236" s="280">
        <f t="shared" si="29"/>
        <v>350200</v>
      </c>
      <c r="O236" s="276"/>
    </row>
    <row r="237" spans="1:15" x14ac:dyDescent="0.4">
      <c r="A237" s="369">
        <v>219</v>
      </c>
      <c r="B237" s="276" t="s">
        <v>486</v>
      </c>
      <c r="C237" s="180">
        <v>3</v>
      </c>
      <c r="D237" s="180" t="s">
        <v>431</v>
      </c>
      <c r="E237" s="180" t="s">
        <v>15</v>
      </c>
      <c r="F237" s="180" t="s">
        <v>3</v>
      </c>
      <c r="G237" s="176">
        <v>2540</v>
      </c>
      <c r="H237" s="276" t="s">
        <v>459</v>
      </c>
      <c r="I237" s="201">
        <v>170</v>
      </c>
      <c r="J237" s="352">
        <v>1502000</v>
      </c>
      <c r="K237" s="374">
        <v>0</v>
      </c>
      <c r="L237" s="374">
        <v>0</v>
      </c>
      <c r="M237" s="280">
        <f t="shared" si="29"/>
        <v>170</v>
      </c>
      <c r="N237" s="280">
        <f t="shared" si="29"/>
        <v>1502000</v>
      </c>
      <c r="O237" s="276"/>
    </row>
    <row r="238" spans="1:15" x14ac:dyDescent="0.4">
      <c r="A238" s="279">
        <v>220</v>
      </c>
      <c r="B238" s="276" t="s">
        <v>487</v>
      </c>
      <c r="C238" s="180">
        <v>4</v>
      </c>
      <c r="D238" s="180" t="s">
        <v>431</v>
      </c>
      <c r="E238" s="180" t="s">
        <v>15</v>
      </c>
      <c r="F238" s="180" t="s">
        <v>3</v>
      </c>
      <c r="G238" s="176">
        <v>2562</v>
      </c>
      <c r="H238" s="276" t="s">
        <v>460</v>
      </c>
      <c r="I238" s="201">
        <v>70</v>
      </c>
      <c r="J238" s="352">
        <v>32100</v>
      </c>
      <c r="K238" s="374">
        <v>0</v>
      </c>
      <c r="L238" s="374">
        <v>0</v>
      </c>
      <c r="M238" s="280">
        <f t="shared" si="29"/>
        <v>70</v>
      </c>
      <c r="N238" s="280">
        <f t="shared" si="29"/>
        <v>32100</v>
      </c>
      <c r="O238" s="276"/>
    </row>
    <row r="239" spans="1:15" x14ac:dyDescent="0.4">
      <c r="A239" s="369">
        <v>221</v>
      </c>
      <c r="B239" s="276" t="s">
        <v>488</v>
      </c>
      <c r="C239" s="180">
        <v>6</v>
      </c>
      <c r="D239" s="180" t="s">
        <v>431</v>
      </c>
      <c r="E239" s="180" t="s">
        <v>15</v>
      </c>
      <c r="F239" s="180" t="s">
        <v>3</v>
      </c>
      <c r="G239" s="176">
        <v>2566</v>
      </c>
      <c r="H239" s="276" t="s">
        <v>461</v>
      </c>
      <c r="I239" s="201">
        <v>38</v>
      </c>
      <c r="J239" s="352">
        <v>500</v>
      </c>
      <c r="K239" s="374">
        <v>0</v>
      </c>
      <c r="L239" s="374">
        <v>0</v>
      </c>
      <c r="M239" s="280">
        <f t="shared" si="29"/>
        <v>38</v>
      </c>
      <c r="N239" s="280">
        <f t="shared" si="29"/>
        <v>500</v>
      </c>
      <c r="O239" s="276"/>
    </row>
    <row r="240" spans="1:15" ht="21.6" thickBot="1" x14ac:dyDescent="0.45">
      <c r="A240" s="283"/>
      <c r="B240" s="192"/>
      <c r="C240" s="284"/>
      <c r="D240" s="285" t="s">
        <v>2</v>
      </c>
      <c r="E240" s="284"/>
      <c r="F240" s="284"/>
      <c r="G240" s="284"/>
      <c r="H240" s="286"/>
      <c r="I240" s="287"/>
      <c r="J240" s="288">
        <f>SUM(J210:J239)</f>
        <v>4738493</v>
      </c>
      <c r="K240" s="376">
        <f t="shared" ref="K240:N240" si="30">SUM(K210:K239)</f>
        <v>0</v>
      </c>
      <c r="L240" s="377">
        <f t="shared" si="30"/>
        <v>0</v>
      </c>
      <c r="M240" s="288">
        <f t="shared" si="30"/>
        <v>1928</v>
      </c>
      <c r="N240" s="288">
        <f t="shared" si="30"/>
        <v>4738493</v>
      </c>
      <c r="O240" s="282"/>
    </row>
    <row r="241" spans="1:32" x14ac:dyDescent="0.4">
      <c r="A241" s="331">
        <v>222</v>
      </c>
      <c r="B241" s="332" t="s">
        <v>489</v>
      </c>
      <c r="C241" s="333">
        <v>1</v>
      </c>
      <c r="D241" s="333" t="s">
        <v>182</v>
      </c>
      <c r="E241" s="333" t="s">
        <v>17</v>
      </c>
      <c r="F241" s="333" t="s">
        <v>3</v>
      </c>
      <c r="G241" s="306">
        <v>2550</v>
      </c>
      <c r="H241" s="334" t="s">
        <v>546</v>
      </c>
      <c r="I241" s="333">
        <v>113</v>
      </c>
      <c r="J241" s="335">
        <v>143325</v>
      </c>
      <c r="K241" s="335">
        <v>12</v>
      </c>
      <c r="L241" s="335">
        <v>1200</v>
      </c>
      <c r="M241" s="280">
        <f t="shared" ref="M241:N256" si="31">I241+K241</f>
        <v>125</v>
      </c>
      <c r="N241" s="280">
        <f t="shared" si="31"/>
        <v>144525</v>
      </c>
      <c r="O241" s="253"/>
    </row>
    <row r="242" spans="1:32" x14ac:dyDescent="0.4">
      <c r="A242" s="331">
        <v>223</v>
      </c>
      <c r="B242" s="332" t="s">
        <v>490</v>
      </c>
      <c r="C242" s="333">
        <v>2</v>
      </c>
      <c r="D242" s="333" t="s">
        <v>182</v>
      </c>
      <c r="E242" s="333" t="s">
        <v>17</v>
      </c>
      <c r="F242" s="333" t="s">
        <v>3</v>
      </c>
      <c r="G242" s="306">
        <v>2550</v>
      </c>
      <c r="H242" s="334" t="s">
        <v>547</v>
      </c>
      <c r="I242" s="333">
        <v>136</v>
      </c>
      <c r="J242" s="335">
        <v>99225</v>
      </c>
      <c r="K242" s="335">
        <v>14</v>
      </c>
      <c r="L242" s="335">
        <v>1400</v>
      </c>
      <c r="M242" s="280">
        <f t="shared" si="31"/>
        <v>150</v>
      </c>
      <c r="N242" s="280">
        <f t="shared" si="31"/>
        <v>100625</v>
      </c>
      <c r="O242" s="252"/>
    </row>
    <row r="243" spans="1:32" x14ac:dyDescent="0.4">
      <c r="A243" s="331">
        <v>224</v>
      </c>
      <c r="B243" s="332" t="s">
        <v>491</v>
      </c>
      <c r="C243" s="333">
        <v>4</v>
      </c>
      <c r="D243" s="333" t="s">
        <v>182</v>
      </c>
      <c r="E243" s="333" t="s">
        <v>17</v>
      </c>
      <c r="F243" s="333" t="s">
        <v>3</v>
      </c>
      <c r="G243" s="306">
        <v>2548</v>
      </c>
      <c r="H243" s="334" t="s">
        <v>548</v>
      </c>
      <c r="I243" s="333">
        <v>69</v>
      </c>
      <c r="J243" s="335">
        <v>104737</v>
      </c>
      <c r="K243" s="335">
        <v>7</v>
      </c>
      <c r="L243" s="335">
        <v>700</v>
      </c>
      <c r="M243" s="280">
        <f t="shared" si="31"/>
        <v>76</v>
      </c>
      <c r="N243" s="280">
        <f t="shared" si="31"/>
        <v>105437</v>
      </c>
      <c r="O243" s="252"/>
      <c r="Q243" s="670"/>
      <c r="R243" s="670"/>
      <c r="S243" s="670"/>
      <c r="T243" s="246"/>
      <c r="U243" s="671"/>
      <c r="V243" s="671"/>
      <c r="W243" s="246"/>
      <c r="X243" s="246"/>
      <c r="Y243" s="254"/>
      <c r="Z243" s="255"/>
      <c r="AA243" s="246"/>
      <c r="AB243" s="256"/>
      <c r="AC243" s="257"/>
      <c r="AD243" s="257"/>
      <c r="AE243" s="257"/>
      <c r="AF243" s="257"/>
    </row>
    <row r="244" spans="1:32" x14ac:dyDescent="0.4">
      <c r="A244" s="331">
        <v>225</v>
      </c>
      <c r="B244" s="332" t="s">
        <v>492</v>
      </c>
      <c r="C244" s="333">
        <v>5</v>
      </c>
      <c r="D244" s="333" t="s">
        <v>182</v>
      </c>
      <c r="E244" s="333" t="s">
        <v>17</v>
      </c>
      <c r="F244" s="333" t="s">
        <v>3</v>
      </c>
      <c r="G244" s="306">
        <v>2555</v>
      </c>
      <c r="H244" s="334" t="s">
        <v>549</v>
      </c>
      <c r="I244" s="333">
        <v>253</v>
      </c>
      <c r="J244" s="335">
        <v>194370</v>
      </c>
      <c r="K244" s="335">
        <v>27</v>
      </c>
      <c r="L244" s="335">
        <v>2700</v>
      </c>
      <c r="M244" s="280">
        <f t="shared" si="31"/>
        <v>280</v>
      </c>
      <c r="N244" s="280">
        <f t="shared" si="31"/>
        <v>197070</v>
      </c>
      <c r="O244" s="252"/>
    </row>
    <row r="245" spans="1:32" x14ac:dyDescent="0.4">
      <c r="A245" s="331">
        <v>226</v>
      </c>
      <c r="B245" s="332" t="s">
        <v>493</v>
      </c>
      <c r="C245" s="333">
        <v>6</v>
      </c>
      <c r="D245" s="333" t="s">
        <v>182</v>
      </c>
      <c r="E245" s="333" t="s">
        <v>17</v>
      </c>
      <c r="F245" s="333" t="s">
        <v>3</v>
      </c>
      <c r="G245" s="306">
        <v>2551</v>
      </c>
      <c r="H245" s="334" t="s">
        <v>550</v>
      </c>
      <c r="I245" s="333">
        <v>121</v>
      </c>
      <c r="J245" s="335">
        <v>55125</v>
      </c>
      <c r="K245" s="335">
        <v>13</v>
      </c>
      <c r="L245" s="335">
        <v>1300</v>
      </c>
      <c r="M245" s="280">
        <f t="shared" si="31"/>
        <v>134</v>
      </c>
      <c r="N245" s="280">
        <f t="shared" si="31"/>
        <v>56425</v>
      </c>
      <c r="O245" s="252"/>
    </row>
    <row r="246" spans="1:32" x14ac:dyDescent="0.4">
      <c r="A246" s="331">
        <v>227</v>
      </c>
      <c r="B246" s="332" t="s">
        <v>494</v>
      </c>
      <c r="C246" s="333">
        <v>7</v>
      </c>
      <c r="D246" s="333" t="s">
        <v>182</v>
      </c>
      <c r="E246" s="333" t="s">
        <v>17</v>
      </c>
      <c r="F246" s="333" t="s">
        <v>3</v>
      </c>
      <c r="G246" s="306">
        <v>2551</v>
      </c>
      <c r="H246" s="334" t="s">
        <v>551</v>
      </c>
      <c r="I246" s="333">
        <v>86</v>
      </c>
      <c r="J246" s="335">
        <v>163170</v>
      </c>
      <c r="K246" s="335">
        <v>9</v>
      </c>
      <c r="L246" s="335">
        <v>900</v>
      </c>
      <c r="M246" s="280">
        <f t="shared" si="31"/>
        <v>95</v>
      </c>
      <c r="N246" s="280">
        <f t="shared" si="31"/>
        <v>164070</v>
      </c>
      <c r="O246" s="252"/>
    </row>
    <row r="247" spans="1:32" x14ac:dyDescent="0.4">
      <c r="A247" s="331">
        <v>228</v>
      </c>
      <c r="B247" s="332" t="s">
        <v>495</v>
      </c>
      <c r="C247" s="333">
        <v>9</v>
      </c>
      <c r="D247" s="333" t="s">
        <v>182</v>
      </c>
      <c r="E247" s="333" t="s">
        <v>17</v>
      </c>
      <c r="F247" s="333" t="s">
        <v>3</v>
      </c>
      <c r="G247" s="306">
        <v>2550</v>
      </c>
      <c r="H247" s="334" t="s">
        <v>552</v>
      </c>
      <c r="I247" s="333">
        <v>83</v>
      </c>
      <c r="J247" s="335">
        <v>109698</v>
      </c>
      <c r="K247" s="335">
        <v>9</v>
      </c>
      <c r="L247" s="182">
        <v>900</v>
      </c>
      <c r="M247" s="280">
        <f t="shared" si="31"/>
        <v>92</v>
      </c>
      <c r="N247" s="280">
        <f t="shared" si="31"/>
        <v>110598</v>
      </c>
      <c r="O247" s="252"/>
    </row>
    <row r="248" spans="1:32" x14ac:dyDescent="0.4">
      <c r="A248" s="331">
        <v>229</v>
      </c>
      <c r="B248" s="332" t="s">
        <v>496</v>
      </c>
      <c r="C248" s="333">
        <v>1</v>
      </c>
      <c r="D248" s="333" t="s">
        <v>534</v>
      </c>
      <c r="E248" s="333" t="s">
        <v>17</v>
      </c>
      <c r="F248" s="333" t="s">
        <v>3</v>
      </c>
      <c r="G248" s="306">
        <v>2550</v>
      </c>
      <c r="H248" s="334" t="s">
        <v>553</v>
      </c>
      <c r="I248" s="333">
        <v>195</v>
      </c>
      <c r="J248" s="335">
        <v>126787</v>
      </c>
      <c r="K248" s="276">
        <v>21</v>
      </c>
      <c r="L248" s="182">
        <v>1850</v>
      </c>
      <c r="M248" s="280">
        <f t="shared" si="31"/>
        <v>216</v>
      </c>
      <c r="N248" s="280">
        <f t="shared" si="31"/>
        <v>128637</v>
      </c>
      <c r="O248" s="252"/>
    </row>
    <row r="249" spans="1:32" x14ac:dyDescent="0.4">
      <c r="A249" s="331">
        <v>230</v>
      </c>
      <c r="B249" s="332" t="s">
        <v>497</v>
      </c>
      <c r="C249" s="333">
        <v>2</v>
      </c>
      <c r="D249" s="333" t="s">
        <v>534</v>
      </c>
      <c r="E249" s="333" t="s">
        <v>17</v>
      </c>
      <c r="F249" s="333" t="s">
        <v>3</v>
      </c>
      <c r="G249" s="306">
        <v>2551</v>
      </c>
      <c r="H249" s="334" t="s">
        <v>554</v>
      </c>
      <c r="I249" s="333">
        <v>83</v>
      </c>
      <c r="J249" s="335">
        <v>36382</v>
      </c>
      <c r="K249" s="276">
        <v>9</v>
      </c>
      <c r="L249" s="182">
        <v>900</v>
      </c>
      <c r="M249" s="280">
        <f t="shared" si="31"/>
        <v>92</v>
      </c>
      <c r="N249" s="280">
        <f t="shared" si="31"/>
        <v>37282</v>
      </c>
      <c r="O249" s="252"/>
    </row>
    <row r="250" spans="1:32" x14ac:dyDescent="0.4">
      <c r="A250" s="331">
        <v>231</v>
      </c>
      <c r="B250" s="332" t="s">
        <v>498</v>
      </c>
      <c r="C250" s="333">
        <v>3</v>
      </c>
      <c r="D250" s="333" t="s">
        <v>534</v>
      </c>
      <c r="E250" s="333" t="s">
        <v>17</v>
      </c>
      <c r="F250" s="333" t="s">
        <v>3</v>
      </c>
      <c r="G250" s="306">
        <v>2551</v>
      </c>
      <c r="H250" s="334" t="s">
        <v>555</v>
      </c>
      <c r="I250" s="333">
        <v>35</v>
      </c>
      <c r="J250" s="335">
        <v>57330</v>
      </c>
      <c r="K250" s="276">
        <v>3</v>
      </c>
      <c r="L250" s="182">
        <v>300</v>
      </c>
      <c r="M250" s="280">
        <f t="shared" si="31"/>
        <v>38</v>
      </c>
      <c r="N250" s="280">
        <f t="shared" si="31"/>
        <v>57630</v>
      </c>
      <c r="O250" s="252"/>
    </row>
    <row r="251" spans="1:32" x14ac:dyDescent="0.4">
      <c r="A251" s="331">
        <v>232</v>
      </c>
      <c r="B251" s="332" t="s">
        <v>498</v>
      </c>
      <c r="C251" s="333">
        <v>4</v>
      </c>
      <c r="D251" s="333" t="s">
        <v>534</v>
      </c>
      <c r="E251" s="333" t="s">
        <v>17</v>
      </c>
      <c r="F251" s="333" t="s">
        <v>3</v>
      </c>
      <c r="G251" s="306">
        <v>2551</v>
      </c>
      <c r="H251" s="334" t="s">
        <v>556</v>
      </c>
      <c r="I251" s="333">
        <v>149</v>
      </c>
      <c r="J251" s="335">
        <v>62842</v>
      </c>
      <c r="K251" s="276">
        <v>16</v>
      </c>
      <c r="L251" s="182">
        <v>1600</v>
      </c>
      <c r="M251" s="280">
        <f t="shared" si="31"/>
        <v>165</v>
      </c>
      <c r="N251" s="280">
        <f t="shared" si="31"/>
        <v>64442</v>
      </c>
      <c r="O251" s="252"/>
    </row>
    <row r="252" spans="1:32" x14ac:dyDescent="0.4">
      <c r="A252" s="331">
        <v>233</v>
      </c>
      <c r="B252" s="332" t="s">
        <v>499</v>
      </c>
      <c r="C252" s="333">
        <v>5</v>
      </c>
      <c r="D252" s="333" t="s">
        <v>534</v>
      </c>
      <c r="E252" s="333" t="s">
        <v>17</v>
      </c>
      <c r="F252" s="333" t="s">
        <v>3</v>
      </c>
      <c r="G252" s="306">
        <v>2551</v>
      </c>
      <c r="H252" s="334" t="s">
        <v>557</v>
      </c>
      <c r="I252" s="333">
        <v>83</v>
      </c>
      <c r="J252" s="335">
        <v>72544</v>
      </c>
      <c r="K252" s="276">
        <v>9</v>
      </c>
      <c r="L252" s="182">
        <v>1050</v>
      </c>
      <c r="M252" s="280">
        <f t="shared" si="31"/>
        <v>92</v>
      </c>
      <c r="N252" s="280">
        <f t="shared" si="31"/>
        <v>73594</v>
      </c>
      <c r="O252" s="252"/>
    </row>
    <row r="253" spans="1:32" x14ac:dyDescent="0.4">
      <c r="A253" s="331">
        <v>234</v>
      </c>
      <c r="B253" s="332" t="s">
        <v>500</v>
      </c>
      <c r="C253" s="333">
        <v>1</v>
      </c>
      <c r="D253" s="333" t="s">
        <v>535</v>
      </c>
      <c r="E253" s="333" t="s">
        <v>17</v>
      </c>
      <c r="F253" s="333" t="s">
        <v>3</v>
      </c>
      <c r="G253" s="306">
        <v>2550</v>
      </c>
      <c r="H253" s="334" t="s">
        <v>558</v>
      </c>
      <c r="I253" s="333">
        <v>187</v>
      </c>
      <c r="J253" s="335">
        <v>538020</v>
      </c>
      <c r="K253" s="276">
        <v>20</v>
      </c>
      <c r="L253" s="182">
        <v>2000</v>
      </c>
      <c r="M253" s="280">
        <f t="shared" si="31"/>
        <v>207</v>
      </c>
      <c r="N253" s="280">
        <f t="shared" si="31"/>
        <v>540020</v>
      </c>
      <c r="O253" s="252"/>
    </row>
    <row r="254" spans="1:32" x14ac:dyDescent="0.4">
      <c r="A254" s="331">
        <v>235</v>
      </c>
      <c r="B254" s="332" t="s">
        <v>116</v>
      </c>
      <c r="C254" s="333">
        <v>6</v>
      </c>
      <c r="D254" s="333" t="s">
        <v>535</v>
      </c>
      <c r="E254" s="333" t="s">
        <v>17</v>
      </c>
      <c r="F254" s="333" t="s">
        <v>3</v>
      </c>
      <c r="G254" s="306">
        <v>2550</v>
      </c>
      <c r="H254" s="334" t="s">
        <v>559</v>
      </c>
      <c r="I254" s="333">
        <v>87</v>
      </c>
      <c r="J254" s="335">
        <v>175738</v>
      </c>
      <c r="K254" s="276">
        <v>9</v>
      </c>
      <c r="L254" s="182">
        <v>900</v>
      </c>
      <c r="M254" s="280">
        <f t="shared" si="31"/>
        <v>96</v>
      </c>
      <c r="N254" s="280">
        <f t="shared" si="31"/>
        <v>176638</v>
      </c>
      <c r="O254" s="252"/>
    </row>
    <row r="255" spans="1:32" x14ac:dyDescent="0.4">
      <c r="A255" s="331">
        <v>236</v>
      </c>
      <c r="B255" s="332" t="s">
        <v>501</v>
      </c>
      <c r="C255" s="333">
        <v>7</v>
      </c>
      <c r="D255" s="333" t="s">
        <v>535</v>
      </c>
      <c r="E255" s="333" t="s">
        <v>17</v>
      </c>
      <c r="F255" s="333" t="s">
        <v>3</v>
      </c>
      <c r="G255" s="306">
        <v>2550</v>
      </c>
      <c r="H255" s="334" t="s">
        <v>560</v>
      </c>
      <c r="I255" s="333">
        <v>146</v>
      </c>
      <c r="J255" s="335">
        <v>298987</v>
      </c>
      <c r="K255" s="276">
        <v>16</v>
      </c>
      <c r="L255" s="182">
        <v>1600</v>
      </c>
      <c r="M255" s="280">
        <f t="shared" si="31"/>
        <v>162</v>
      </c>
      <c r="N255" s="280">
        <f t="shared" si="31"/>
        <v>300587</v>
      </c>
      <c r="O255" s="252"/>
    </row>
    <row r="256" spans="1:32" x14ac:dyDescent="0.4">
      <c r="A256" s="331">
        <v>237</v>
      </c>
      <c r="B256" s="332" t="s">
        <v>502</v>
      </c>
      <c r="C256" s="333">
        <v>8</v>
      </c>
      <c r="D256" s="333" t="s">
        <v>535</v>
      </c>
      <c r="E256" s="333" t="s">
        <v>17</v>
      </c>
      <c r="F256" s="333" t="s">
        <v>3</v>
      </c>
      <c r="G256" s="306">
        <v>2551</v>
      </c>
      <c r="H256" s="334" t="s">
        <v>561</v>
      </c>
      <c r="I256" s="333">
        <v>70</v>
      </c>
      <c r="J256" s="335">
        <v>306715</v>
      </c>
      <c r="K256" s="276">
        <v>7</v>
      </c>
      <c r="L256" s="182">
        <v>700</v>
      </c>
      <c r="M256" s="280">
        <f t="shared" si="31"/>
        <v>77</v>
      </c>
      <c r="N256" s="280">
        <f t="shared" si="31"/>
        <v>307415</v>
      </c>
      <c r="O256" s="252"/>
    </row>
    <row r="257" spans="1:15" x14ac:dyDescent="0.4">
      <c r="A257" s="331">
        <v>238</v>
      </c>
      <c r="B257" s="332" t="s">
        <v>503</v>
      </c>
      <c r="C257" s="333">
        <v>9</v>
      </c>
      <c r="D257" s="333" t="s">
        <v>535</v>
      </c>
      <c r="E257" s="333" t="s">
        <v>17</v>
      </c>
      <c r="F257" s="333" t="s">
        <v>3</v>
      </c>
      <c r="G257" s="306">
        <v>2551</v>
      </c>
      <c r="H257" s="334" t="s">
        <v>562</v>
      </c>
      <c r="I257" s="333">
        <v>171</v>
      </c>
      <c r="J257" s="335">
        <v>227115</v>
      </c>
      <c r="K257" s="276">
        <v>18</v>
      </c>
      <c r="L257" s="182">
        <v>1800</v>
      </c>
      <c r="M257" s="280">
        <f t="shared" ref="M257:N292" si="32">I257+K257</f>
        <v>189</v>
      </c>
      <c r="N257" s="280">
        <f t="shared" si="32"/>
        <v>228915</v>
      </c>
      <c r="O257" s="252"/>
    </row>
    <row r="258" spans="1:15" x14ac:dyDescent="0.4">
      <c r="A258" s="331">
        <v>239</v>
      </c>
      <c r="B258" s="332" t="s">
        <v>501</v>
      </c>
      <c r="C258" s="333">
        <v>11</v>
      </c>
      <c r="D258" s="333" t="s">
        <v>535</v>
      </c>
      <c r="E258" s="333" t="s">
        <v>17</v>
      </c>
      <c r="F258" s="333" t="s">
        <v>3</v>
      </c>
      <c r="G258" s="306">
        <v>2550</v>
      </c>
      <c r="H258" s="334" t="s">
        <v>563</v>
      </c>
      <c r="I258" s="333">
        <v>108</v>
      </c>
      <c r="J258" s="335">
        <v>395150</v>
      </c>
      <c r="K258" s="276">
        <v>11</v>
      </c>
      <c r="L258" s="182">
        <v>1100</v>
      </c>
      <c r="M258" s="280">
        <f t="shared" si="32"/>
        <v>119</v>
      </c>
      <c r="N258" s="280">
        <f t="shared" si="32"/>
        <v>396250</v>
      </c>
      <c r="O258" s="252"/>
    </row>
    <row r="259" spans="1:15" x14ac:dyDescent="0.4">
      <c r="A259" s="331">
        <v>240</v>
      </c>
      <c r="B259" s="332" t="s">
        <v>504</v>
      </c>
      <c r="C259" s="333">
        <v>3</v>
      </c>
      <c r="D259" s="333" t="s">
        <v>536</v>
      </c>
      <c r="E259" s="333" t="s">
        <v>17</v>
      </c>
      <c r="F259" s="333" t="s">
        <v>3</v>
      </c>
      <c r="G259" s="306">
        <v>2551</v>
      </c>
      <c r="H259" s="334" t="s">
        <v>564</v>
      </c>
      <c r="I259" s="333">
        <v>194</v>
      </c>
      <c r="J259" s="335">
        <v>191835</v>
      </c>
      <c r="K259" s="276">
        <v>21</v>
      </c>
      <c r="L259" s="182">
        <v>2100</v>
      </c>
      <c r="M259" s="280">
        <f t="shared" si="32"/>
        <v>215</v>
      </c>
      <c r="N259" s="280">
        <f t="shared" si="32"/>
        <v>193935</v>
      </c>
      <c r="O259" s="252"/>
    </row>
    <row r="260" spans="1:15" x14ac:dyDescent="0.4">
      <c r="A260" s="331">
        <v>241</v>
      </c>
      <c r="B260" s="332" t="s">
        <v>505</v>
      </c>
      <c r="C260" s="333">
        <v>5</v>
      </c>
      <c r="D260" s="333" t="s">
        <v>536</v>
      </c>
      <c r="E260" s="333" t="s">
        <v>17</v>
      </c>
      <c r="F260" s="333" t="s">
        <v>3</v>
      </c>
      <c r="G260" s="306">
        <v>2550</v>
      </c>
      <c r="H260" s="334" t="s">
        <v>565</v>
      </c>
      <c r="I260" s="333">
        <v>228</v>
      </c>
      <c r="J260" s="335">
        <v>486202</v>
      </c>
      <c r="K260" s="276">
        <v>25</v>
      </c>
      <c r="L260" s="182">
        <v>2500</v>
      </c>
      <c r="M260" s="280">
        <f t="shared" si="32"/>
        <v>253</v>
      </c>
      <c r="N260" s="280">
        <f t="shared" si="32"/>
        <v>488702</v>
      </c>
      <c r="O260" s="252"/>
    </row>
    <row r="261" spans="1:15" x14ac:dyDescent="0.4">
      <c r="A261" s="331">
        <v>242</v>
      </c>
      <c r="B261" s="332" t="s">
        <v>506</v>
      </c>
      <c r="C261" s="333">
        <v>1</v>
      </c>
      <c r="D261" s="333" t="s">
        <v>537</v>
      </c>
      <c r="E261" s="333" t="s">
        <v>17</v>
      </c>
      <c r="F261" s="333" t="s">
        <v>3</v>
      </c>
      <c r="G261" s="306">
        <v>2540</v>
      </c>
      <c r="H261" s="334" t="s">
        <v>566</v>
      </c>
      <c r="I261" s="333">
        <v>86</v>
      </c>
      <c r="J261" s="335">
        <v>153247</v>
      </c>
      <c r="K261" s="276">
        <v>9</v>
      </c>
      <c r="L261" s="182">
        <v>900</v>
      </c>
      <c r="M261" s="280">
        <f t="shared" si="32"/>
        <v>95</v>
      </c>
      <c r="N261" s="280">
        <f t="shared" si="32"/>
        <v>154147</v>
      </c>
      <c r="O261" s="252"/>
    </row>
    <row r="262" spans="1:15" x14ac:dyDescent="0.4">
      <c r="A262" s="331">
        <v>243</v>
      </c>
      <c r="B262" s="332" t="s">
        <v>507</v>
      </c>
      <c r="C262" s="333">
        <v>2</v>
      </c>
      <c r="D262" s="333" t="s">
        <v>537</v>
      </c>
      <c r="E262" s="333" t="s">
        <v>17</v>
      </c>
      <c r="F262" s="333" t="s">
        <v>3</v>
      </c>
      <c r="G262" s="306">
        <v>2540</v>
      </c>
      <c r="H262" s="334" t="s">
        <v>567</v>
      </c>
      <c r="I262" s="333">
        <v>382</v>
      </c>
      <c r="J262" s="335">
        <v>437141</v>
      </c>
      <c r="K262" s="276">
        <v>22</v>
      </c>
      <c r="L262" s="182">
        <v>2250</v>
      </c>
      <c r="M262" s="280">
        <f t="shared" si="32"/>
        <v>404</v>
      </c>
      <c r="N262" s="280">
        <f t="shared" si="32"/>
        <v>439391</v>
      </c>
      <c r="O262" s="252"/>
    </row>
    <row r="263" spans="1:15" x14ac:dyDescent="0.4">
      <c r="A263" s="331">
        <v>244</v>
      </c>
      <c r="B263" s="332" t="s">
        <v>508</v>
      </c>
      <c r="C263" s="333">
        <v>4</v>
      </c>
      <c r="D263" s="333" t="s">
        <v>537</v>
      </c>
      <c r="E263" s="333" t="s">
        <v>17</v>
      </c>
      <c r="F263" s="333" t="s">
        <v>3</v>
      </c>
      <c r="G263" s="306">
        <v>2545</v>
      </c>
      <c r="H263" s="334" t="s">
        <v>568</v>
      </c>
      <c r="I263" s="333">
        <v>175</v>
      </c>
      <c r="J263" s="335">
        <v>336262</v>
      </c>
      <c r="K263" s="276">
        <v>17</v>
      </c>
      <c r="L263" s="182">
        <v>1700</v>
      </c>
      <c r="M263" s="280">
        <f t="shared" si="32"/>
        <v>192</v>
      </c>
      <c r="N263" s="280">
        <f t="shared" si="32"/>
        <v>337962</v>
      </c>
      <c r="O263" s="252"/>
    </row>
    <row r="264" spans="1:15" x14ac:dyDescent="0.4">
      <c r="A264" s="331">
        <v>245</v>
      </c>
      <c r="B264" s="332" t="s">
        <v>509</v>
      </c>
      <c r="C264" s="333">
        <v>6</v>
      </c>
      <c r="D264" s="333" t="s">
        <v>537</v>
      </c>
      <c r="E264" s="333" t="s">
        <v>17</v>
      </c>
      <c r="F264" s="333" t="s">
        <v>3</v>
      </c>
      <c r="G264" s="306">
        <v>2540</v>
      </c>
      <c r="H264" s="334" t="s">
        <v>569</v>
      </c>
      <c r="I264" s="333">
        <v>218</v>
      </c>
      <c r="J264" s="335">
        <v>92610</v>
      </c>
      <c r="K264" s="276">
        <v>10</v>
      </c>
      <c r="L264" s="182">
        <v>1000</v>
      </c>
      <c r="M264" s="280">
        <f t="shared" si="32"/>
        <v>228</v>
      </c>
      <c r="N264" s="280">
        <f t="shared" si="32"/>
        <v>93610</v>
      </c>
      <c r="O264" s="252"/>
    </row>
    <row r="265" spans="1:15" x14ac:dyDescent="0.4">
      <c r="A265" s="331">
        <v>246</v>
      </c>
      <c r="B265" s="332" t="s">
        <v>510</v>
      </c>
      <c r="C265" s="333">
        <v>7</v>
      </c>
      <c r="D265" s="333" t="s">
        <v>537</v>
      </c>
      <c r="E265" s="333" t="s">
        <v>17</v>
      </c>
      <c r="F265" s="333" t="s">
        <v>3</v>
      </c>
      <c r="G265" s="306">
        <v>2540</v>
      </c>
      <c r="H265" s="334" t="s">
        <v>570</v>
      </c>
      <c r="I265" s="333">
        <v>106</v>
      </c>
      <c r="J265" s="335">
        <v>54573</v>
      </c>
      <c r="K265" s="276">
        <v>11</v>
      </c>
      <c r="L265" s="182">
        <v>1100</v>
      </c>
      <c r="M265" s="280">
        <f t="shared" si="32"/>
        <v>117</v>
      </c>
      <c r="N265" s="280">
        <f t="shared" si="32"/>
        <v>55673</v>
      </c>
      <c r="O265" s="252"/>
    </row>
    <row r="266" spans="1:15" x14ac:dyDescent="0.4">
      <c r="A266" s="331">
        <v>247</v>
      </c>
      <c r="B266" s="332" t="s">
        <v>508</v>
      </c>
      <c r="C266" s="333">
        <v>10</v>
      </c>
      <c r="D266" s="333" t="s">
        <v>537</v>
      </c>
      <c r="E266" s="333" t="s">
        <v>17</v>
      </c>
      <c r="F266" s="333" t="s">
        <v>3</v>
      </c>
      <c r="G266" s="306">
        <v>2540</v>
      </c>
      <c r="H266" s="334" t="s">
        <v>571</v>
      </c>
      <c r="I266" s="333">
        <v>219</v>
      </c>
      <c r="J266" s="335">
        <v>90405</v>
      </c>
      <c r="K266" s="276">
        <v>10</v>
      </c>
      <c r="L266" s="182">
        <v>1000</v>
      </c>
      <c r="M266" s="280">
        <f t="shared" si="32"/>
        <v>229</v>
      </c>
      <c r="N266" s="280">
        <f t="shared" si="32"/>
        <v>91405</v>
      </c>
      <c r="O266" s="252"/>
    </row>
    <row r="267" spans="1:15" x14ac:dyDescent="0.4">
      <c r="A267" s="331">
        <v>248</v>
      </c>
      <c r="B267" s="332" t="s">
        <v>511</v>
      </c>
      <c r="C267" s="333">
        <v>1</v>
      </c>
      <c r="D267" s="333" t="s">
        <v>538</v>
      </c>
      <c r="E267" s="333" t="s">
        <v>17</v>
      </c>
      <c r="F267" s="333" t="s">
        <v>3</v>
      </c>
      <c r="G267" s="306">
        <v>2530</v>
      </c>
      <c r="H267" s="334" t="s">
        <v>572</v>
      </c>
      <c r="I267" s="333">
        <v>69</v>
      </c>
      <c r="J267" s="335">
        <v>16537</v>
      </c>
      <c r="K267" s="276">
        <v>7</v>
      </c>
      <c r="L267" s="182">
        <v>700</v>
      </c>
      <c r="M267" s="280">
        <f t="shared" si="32"/>
        <v>76</v>
      </c>
      <c r="N267" s="280">
        <f t="shared" si="32"/>
        <v>17237</v>
      </c>
      <c r="O267" s="252"/>
    </row>
    <row r="268" spans="1:15" x14ac:dyDescent="0.4">
      <c r="A268" s="331">
        <v>249</v>
      </c>
      <c r="B268" s="332" t="s">
        <v>512</v>
      </c>
      <c r="C268" s="333">
        <v>5</v>
      </c>
      <c r="D268" s="333" t="s">
        <v>538</v>
      </c>
      <c r="E268" s="333" t="s">
        <v>17</v>
      </c>
      <c r="F268" s="333" t="s">
        <v>3</v>
      </c>
      <c r="G268" s="306">
        <v>2550</v>
      </c>
      <c r="H268" s="334" t="s">
        <v>573</v>
      </c>
      <c r="I268" s="333">
        <v>73</v>
      </c>
      <c r="J268" s="335">
        <v>275625</v>
      </c>
      <c r="K268" s="276">
        <v>8</v>
      </c>
      <c r="L268" s="182">
        <v>800</v>
      </c>
      <c r="M268" s="280">
        <f t="shared" si="32"/>
        <v>81</v>
      </c>
      <c r="N268" s="280">
        <f t="shared" si="32"/>
        <v>276425</v>
      </c>
      <c r="O268" s="252"/>
    </row>
    <row r="269" spans="1:15" x14ac:dyDescent="0.4">
      <c r="A269" s="331">
        <v>250</v>
      </c>
      <c r="B269" s="332" t="s">
        <v>513</v>
      </c>
      <c r="C269" s="333">
        <v>6</v>
      </c>
      <c r="D269" s="333" t="s">
        <v>538</v>
      </c>
      <c r="E269" s="333" t="s">
        <v>17</v>
      </c>
      <c r="F269" s="333" t="s">
        <v>3</v>
      </c>
      <c r="G269" s="306">
        <v>2540</v>
      </c>
      <c r="H269" s="334" t="s">
        <v>574</v>
      </c>
      <c r="I269" s="333">
        <v>106</v>
      </c>
      <c r="J269" s="335">
        <v>52390</v>
      </c>
      <c r="K269" s="276">
        <v>11</v>
      </c>
      <c r="L269" s="182">
        <v>1100</v>
      </c>
      <c r="M269" s="280">
        <f t="shared" si="32"/>
        <v>117</v>
      </c>
      <c r="N269" s="280">
        <f t="shared" si="32"/>
        <v>53490</v>
      </c>
      <c r="O269" s="252"/>
    </row>
    <row r="270" spans="1:15" x14ac:dyDescent="0.4">
      <c r="A270" s="331">
        <v>251</v>
      </c>
      <c r="B270" s="332" t="s">
        <v>514</v>
      </c>
      <c r="C270" s="333">
        <v>9</v>
      </c>
      <c r="D270" s="333" t="s">
        <v>538</v>
      </c>
      <c r="E270" s="333" t="s">
        <v>17</v>
      </c>
      <c r="F270" s="333" t="s">
        <v>3</v>
      </c>
      <c r="G270" s="306">
        <v>2540</v>
      </c>
      <c r="H270" s="334" t="s">
        <v>575</v>
      </c>
      <c r="I270" s="333">
        <v>139</v>
      </c>
      <c r="J270" s="335">
        <v>30870</v>
      </c>
      <c r="K270" s="276">
        <v>15</v>
      </c>
      <c r="L270" s="182">
        <v>1500</v>
      </c>
      <c r="M270" s="280">
        <f t="shared" si="32"/>
        <v>154</v>
      </c>
      <c r="N270" s="280">
        <f t="shared" si="32"/>
        <v>32370</v>
      </c>
      <c r="O270" s="252"/>
    </row>
    <row r="271" spans="1:15" x14ac:dyDescent="0.4">
      <c r="A271" s="331">
        <v>252</v>
      </c>
      <c r="B271" s="332" t="s">
        <v>515</v>
      </c>
      <c r="C271" s="333">
        <v>10</v>
      </c>
      <c r="D271" s="333" t="s">
        <v>538</v>
      </c>
      <c r="E271" s="333" t="s">
        <v>17</v>
      </c>
      <c r="F271" s="333" t="s">
        <v>3</v>
      </c>
      <c r="G271" s="306">
        <v>2535</v>
      </c>
      <c r="H271" s="334" t="s">
        <v>576</v>
      </c>
      <c r="I271" s="333">
        <v>81</v>
      </c>
      <c r="J271" s="335">
        <v>77175</v>
      </c>
      <c r="K271" s="276">
        <v>8</v>
      </c>
      <c r="L271" s="182">
        <v>800</v>
      </c>
      <c r="M271" s="280">
        <f t="shared" si="32"/>
        <v>89</v>
      </c>
      <c r="N271" s="280">
        <f t="shared" si="32"/>
        <v>77975</v>
      </c>
      <c r="O271" s="252"/>
    </row>
    <row r="272" spans="1:15" x14ac:dyDescent="0.4">
      <c r="A272" s="331">
        <v>253</v>
      </c>
      <c r="B272" s="332" t="s">
        <v>516</v>
      </c>
      <c r="C272" s="333">
        <v>11</v>
      </c>
      <c r="D272" s="333" t="s">
        <v>538</v>
      </c>
      <c r="E272" s="333" t="s">
        <v>17</v>
      </c>
      <c r="F272" s="333" t="s">
        <v>3</v>
      </c>
      <c r="G272" s="306">
        <v>2540</v>
      </c>
      <c r="H272" s="334" t="s">
        <v>577</v>
      </c>
      <c r="I272" s="333">
        <v>106</v>
      </c>
      <c r="J272" s="335">
        <v>54816</v>
      </c>
      <c r="K272" s="276">
        <v>12</v>
      </c>
      <c r="L272" s="182">
        <v>1200</v>
      </c>
      <c r="M272" s="280">
        <f t="shared" si="32"/>
        <v>118</v>
      </c>
      <c r="N272" s="280">
        <f t="shared" si="32"/>
        <v>56016</v>
      </c>
      <c r="O272" s="252"/>
    </row>
    <row r="273" spans="1:15" x14ac:dyDescent="0.4">
      <c r="A273" s="331">
        <v>254</v>
      </c>
      <c r="B273" s="332" t="s">
        <v>517</v>
      </c>
      <c r="C273" s="333">
        <v>3</v>
      </c>
      <c r="D273" s="333" t="s">
        <v>539</v>
      </c>
      <c r="E273" s="333" t="s">
        <v>17</v>
      </c>
      <c r="F273" s="333" t="s">
        <v>3</v>
      </c>
      <c r="G273" s="306">
        <v>2549</v>
      </c>
      <c r="H273" s="334" t="s">
        <v>578</v>
      </c>
      <c r="I273" s="333">
        <v>215</v>
      </c>
      <c r="J273" s="335">
        <v>280035</v>
      </c>
      <c r="K273" s="276">
        <v>10</v>
      </c>
      <c r="L273" s="182">
        <v>1000</v>
      </c>
      <c r="M273" s="280">
        <f t="shared" si="32"/>
        <v>225</v>
      </c>
      <c r="N273" s="280">
        <f t="shared" si="32"/>
        <v>281035</v>
      </c>
      <c r="O273" s="252"/>
    </row>
    <row r="274" spans="1:15" x14ac:dyDescent="0.4">
      <c r="A274" s="331">
        <v>255</v>
      </c>
      <c r="B274" s="332" t="s">
        <v>517</v>
      </c>
      <c r="C274" s="333">
        <v>5</v>
      </c>
      <c r="D274" s="333" t="s">
        <v>539</v>
      </c>
      <c r="E274" s="333" t="s">
        <v>17</v>
      </c>
      <c r="F274" s="333" t="s">
        <v>3</v>
      </c>
      <c r="G274" s="306">
        <v>2550</v>
      </c>
      <c r="H274" s="334" t="s">
        <v>579</v>
      </c>
      <c r="I274" s="333">
        <v>48</v>
      </c>
      <c r="J274" s="335">
        <v>50715</v>
      </c>
      <c r="K274" s="276">
        <v>5</v>
      </c>
      <c r="L274" s="182">
        <v>500</v>
      </c>
      <c r="M274" s="280">
        <f t="shared" si="32"/>
        <v>53</v>
      </c>
      <c r="N274" s="280">
        <f t="shared" si="32"/>
        <v>51215</v>
      </c>
      <c r="O274" s="252"/>
    </row>
    <row r="275" spans="1:15" x14ac:dyDescent="0.4">
      <c r="A275" s="331">
        <v>256</v>
      </c>
      <c r="B275" s="332" t="s">
        <v>517</v>
      </c>
      <c r="C275" s="333">
        <v>7</v>
      </c>
      <c r="D275" s="333" t="s">
        <v>539</v>
      </c>
      <c r="E275" s="333" t="s">
        <v>17</v>
      </c>
      <c r="F275" s="333" t="s">
        <v>3</v>
      </c>
      <c r="G275" s="306">
        <v>2536</v>
      </c>
      <c r="H275" s="334" t="s">
        <v>580</v>
      </c>
      <c r="I275" s="333">
        <v>214</v>
      </c>
      <c r="J275" s="335">
        <v>887512</v>
      </c>
      <c r="K275" s="276">
        <v>10</v>
      </c>
      <c r="L275" s="182">
        <v>1000</v>
      </c>
      <c r="M275" s="280">
        <f t="shared" si="32"/>
        <v>224</v>
      </c>
      <c r="N275" s="280">
        <f t="shared" si="32"/>
        <v>888512</v>
      </c>
      <c r="O275" s="252"/>
    </row>
    <row r="276" spans="1:15" x14ac:dyDescent="0.4">
      <c r="A276" s="331">
        <v>257</v>
      </c>
      <c r="B276" s="332" t="s">
        <v>518</v>
      </c>
      <c r="C276" s="333">
        <v>8</v>
      </c>
      <c r="D276" s="333" t="s">
        <v>539</v>
      </c>
      <c r="E276" s="333" t="s">
        <v>17</v>
      </c>
      <c r="F276" s="333" t="s">
        <v>3</v>
      </c>
      <c r="G276" s="306">
        <v>2550</v>
      </c>
      <c r="H276" s="334" t="s">
        <v>581</v>
      </c>
      <c r="I276" s="333">
        <v>231</v>
      </c>
      <c r="J276" s="335">
        <v>748928</v>
      </c>
      <c r="K276" s="276">
        <v>11</v>
      </c>
      <c r="L276" s="182">
        <v>1100</v>
      </c>
      <c r="M276" s="280">
        <f t="shared" si="32"/>
        <v>242</v>
      </c>
      <c r="N276" s="280">
        <f t="shared" si="32"/>
        <v>750028</v>
      </c>
      <c r="O276" s="252"/>
    </row>
    <row r="277" spans="1:15" x14ac:dyDescent="0.4">
      <c r="A277" s="331">
        <v>258</v>
      </c>
      <c r="B277" s="332" t="s">
        <v>519</v>
      </c>
      <c r="C277" s="333">
        <v>8</v>
      </c>
      <c r="D277" s="333" t="s">
        <v>540</v>
      </c>
      <c r="E277" s="333" t="s">
        <v>17</v>
      </c>
      <c r="F277" s="333" t="s">
        <v>3</v>
      </c>
      <c r="G277" s="306">
        <v>2550</v>
      </c>
      <c r="H277" s="334" t="s">
        <v>582</v>
      </c>
      <c r="I277" s="333">
        <v>99</v>
      </c>
      <c r="J277" s="335">
        <v>87648</v>
      </c>
      <c r="K277" s="276">
        <v>10</v>
      </c>
      <c r="L277" s="182">
        <v>1000</v>
      </c>
      <c r="M277" s="280">
        <f t="shared" si="32"/>
        <v>109</v>
      </c>
      <c r="N277" s="280">
        <f t="shared" si="32"/>
        <v>88648</v>
      </c>
      <c r="O277" s="252"/>
    </row>
    <row r="278" spans="1:15" x14ac:dyDescent="0.4">
      <c r="A278" s="331">
        <v>259</v>
      </c>
      <c r="B278" s="332" t="s">
        <v>520</v>
      </c>
      <c r="C278" s="333">
        <v>11</v>
      </c>
      <c r="D278" s="333" t="s">
        <v>540</v>
      </c>
      <c r="E278" s="333" t="s">
        <v>17</v>
      </c>
      <c r="F278" s="333" t="s">
        <v>3</v>
      </c>
      <c r="G278" s="306">
        <v>2550</v>
      </c>
      <c r="H278" s="334" t="s">
        <v>583</v>
      </c>
      <c r="I278" s="333">
        <v>252</v>
      </c>
      <c r="J278" s="335">
        <v>32523</v>
      </c>
      <c r="K278" s="276">
        <v>12</v>
      </c>
      <c r="L278" s="182">
        <v>1200</v>
      </c>
      <c r="M278" s="280">
        <f t="shared" si="32"/>
        <v>264</v>
      </c>
      <c r="N278" s="280">
        <f t="shared" si="32"/>
        <v>33723</v>
      </c>
      <c r="O278" s="252"/>
    </row>
    <row r="279" spans="1:15" x14ac:dyDescent="0.4">
      <c r="A279" s="331">
        <v>260</v>
      </c>
      <c r="B279" s="332" t="s">
        <v>521</v>
      </c>
      <c r="C279" s="333">
        <v>1</v>
      </c>
      <c r="D279" s="333" t="s">
        <v>541</v>
      </c>
      <c r="E279" s="333" t="s">
        <v>17</v>
      </c>
      <c r="F279" s="333" t="s">
        <v>3</v>
      </c>
      <c r="G279" s="306">
        <v>2540</v>
      </c>
      <c r="H279" s="334" t="s">
        <v>584</v>
      </c>
      <c r="I279" s="333">
        <v>215</v>
      </c>
      <c r="J279" s="335">
        <v>854437</v>
      </c>
      <c r="K279" s="276">
        <v>10</v>
      </c>
      <c r="L279" s="182">
        <v>1000</v>
      </c>
      <c r="M279" s="280">
        <f t="shared" si="32"/>
        <v>225</v>
      </c>
      <c r="N279" s="280">
        <f t="shared" si="32"/>
        <v>855437</v>
      </c>
      <c r="O279" s="252"/>
    </row>
    <row r="280" spans="1:15" x14ac:dyDescent="0.4">
      <c r="A280" s="331">
        <v>261</v>
      </c>
      <c r="B280" s="332" t="s">
        <v>521</v>
      </c>
      <c r="C280" s="333">
        <v>4</v>
      </c>
      <c r="D280" s="333" t="s">
        <v>541</v>
      </c>
      <c r="E280" s="333" t="s">
        <v>17</v>
      </c>
      <c r="F280" s="333" t="s">
        <v>3</v>
      </c>
      <c r="G280" s="306">
        <v>2540</v>
      </c>
      <c r="H280" s="334" t="s">
        <v>585</v>
      </c>
      <c r="I280" s="333">
        <v>224</v>
      </c>
      <c r="J280" s="335">
        <v>464152</v>
      </c>
      <c r="K280" s="276">
        <v>11</v>
      </c>
      <c r="L280" s="182">
        <v>1100</v>
      </c>
      <c r="M280" s="280">
        <f t="shared" si="32"/>
        <v>235</v>
      </c>
      <c r="N280" s="280">
        <f t="shared" si="32"/>
        <v>465252</v>
      </c>
      <c r="O280" s="252"/>
    </row>
    <row r="281" spans="1:15" x14ac:dyDescent="0.4">
      <c r="A281" s="331">
        <v>262</v>
      </c>
      <c r="B281" s="332" t="s">
        <v>522</v>
      </c>
      <c r="C281" s="333">
        <v>6</v>
      </c>
      <c r="D281" s="333" t="s">
        <v>541</v>
      </c>
      <c r="E281" s="333" t="s">
        <v>17</v>
      </c>
      <c r="F281" s="333" t="s">
        <v>3</v>
      </c>
      <c r="G281" s="306">
        <v>2550</v>
      </c>
      <c r="H281" s="334" t="s">
        <v>586</v>
      </c>
      <c r="I281" s="333">
        <v>119</v>
      </c>
      <c r="J281" s="335">
        <v>65047</v>
      </c>
      <c r="K281" s="276">
        <v>13</v>
      </c>
      <c r="L281" s="182">
        <v>1300</v>
      </c>
      <c r="M281" s="280">
        <f t="shared" si="32"/>
        <v>132</v>
      </c>
      <c r="N281" s="280">
        <f t="shared" si="32"/>
        <v>66347</v>
      </c>
      <c r="O281" s="252"/>
    </row>
    <row r="282" spans="1:15" x14ac:dyDescent="0.4">
      <c r="A282" s="331">
        <v>263</v>
      </c>
      <c r="B282" s="332" t="s">
        <v>523</v>
      </c>
      <c r="C282" s="333">
        <v>7</v>
      </c>
      <c r="D282" s="333" t="s">
        <v>541</v>
      </c>
      <c r="E282" s="333" t="s">
        <v>17</v>
      </c>
      <c r="F282" s="333" t="s">
        <v>3</v>
      </c>
      <c r="G282" s="306">
        <v>2550</v>
      </c>
      <c r="H282" s="334" t="s">
        <v>587</v>
      </c>
      <c r="I282" s="333">
        <v>64</v>
      </c>
      <c r="J282" s="335">
        <v>149940</v>
      </c>
      <c r="K282" s="276">
        <v>7</v>
      </c>
      <c r="L282" s="182">
        <v>700</v>
      </c>
      <c r="M282" s="280">
        <f t="shared" si="32"/>
        <v>71</v>
      </c>
      <c r="N282" s="280">
        <f t="shared" si="32"/>
        <v>150640</v>
      </c>
      <c r="O282" s="252"/>
    </row>
    <row r="283" spans="1:15" x14ac:dyDescent="0.4">
      <c r="A283" s="331">
        <v>264</v>
      </c>
      <c r="B283" s="332" t="s">
        <v>524</v>
      </c>
      <c r="C283" s="333">
        <v>11</v>
      </c>
      <c r="D283" s="333" t="s">
        <v>541</v>
      </c>
      <c r="E283" s="333" t="s">
        <v>17</v>
      </c>
      <c r="F283" s="333" t="s">
        <v>3</v>
      </c>
      <c r="G283" s="306">
        <v>2550</v>
      </c>
      <c r="H283" s="334" t="s">
        <v>588</v>
      </c>
      <c r="I283" s="333">
        <v>102</v>
      </c>
      <c r="J283" s="335">
        <v>154350</v>
      </c>
      <c r="K283" s="276">
        <v>11</v>
      </c>
      <c r="L283" s="182">
        <v>550</v>
      </c>
      <c r="M283" s="280">
        <f t="shared" si="32"/>
        <v>113</v>
      </c>
      <c r="N283" s="280">
        <f t="shared" si="32"/>
        <v>154900</v>
      </c>
      <c r="O283" s="252"/>
    </row>
    <row r="284" spans="1:15" x14ac:dyDescent="0.4">
      <c r="A284" s="331">
        <v>265</v>
      </c>
      <c r="B284" s="332" t="s">
        <v>525</v>
      </c>
      <c r="C284" s="333">
        <v>2</v>
      </c>
      <c r="D284" s="333" t="s">
        <v>542</v>
      </c>
      <c r="E284" s="333" t="s">
        <v>17</v>
      </c>
      <c r="F284" s="333" t="s">
        <v>3</v>
      </c>
      <c r="G284" s="306">
        <v>2550</v>
      </c>
      <c r="H284" s="334" t="s">
        <v>589</v>
      </c>
      <c r="I284" s="333">
        <v>116</v>
      </c>
      <c r="J284" s="335">
        <v>144207</v>
      </c>
      <c r="K284" s="276">
        <v>12</v>
      </c>
      <c r="L284" s="182">
        <v>1200</v>
      </c>
      <c r="M284" s="280">
        <f t="shared" si="32"/>
        <v>128</v>
      </c>
      <c r="N284" s="280">
        <f t="shared" si="32"/>
        <v>145407</v>
      </c>
      <c r="O284" s="252"/>
    </row>
    <row r="285" spans="1:15" x14ac:dyDescent="0.4">
      <c r="A285" s="331">
        <v>266</v>
      </c>
      <c r="B285" s="332" t="s">
        <v>526</v>
      </c>
      <c r="C285" s="333">
        <v>3</v>
      </c>
      <c r="D285" s="333" t="s">
        <v>542</v>
      </c>
      <c r="E285" s="333" t="s">
        <v>17</v>
      </c>
      <c r="F285" s="333" t="s">
        <v>3</v>
      </c>
      <c r="G285" s="306">
        <v>2548</v>
      </c>
      <c r="H285" s="334" t="s">
        <v>590</v>
      </c>
      <c r="I285" s="333">
        <v>101</v>
      </c>
      <c r="J285" s="335">
        <v>43548</v>
      </c>
      <c r="K285" s="276">
        <v>11</v>
      </c>
      <c r="L285" s="182">
        <v>600</v>
      </c>
      <c r="M285" s="280">
        <f t="shared" si="32"/>
        <v>112</v>
      </c>
      <c r="N285" s="280">
        <f t="shared" si="32"/>
        <v>44148</v>
      </c>
      <c r="O285" s="252"/>
    </row>
    <row r="286" spans="1:15" x14ac:dyDescent="0.4">
      <c r="A286" s="331">
        <v>267</v>
      </c>
      <c r="B286" s="332" t="s">
        <v>527</v>
      </c>
      <c r="C286" s="333">
        <v>4</v>
      </c>
      <c r="D286" s="333" t="s">
        <v>542</v>
      </c>
      <c r="E286" s="333" t="s">
        <v>17</v>
      </c>
      <c r="F286" s="333" t="s">
        <v>3</v>
      </c>
      <c r="G286" s="306">
        <v>2551</v>
      </c>
      <c r="H286" s="334" t="s">
        <v>591</v>
      </c>
      <c r="I286" s="333">
        <v>48</v>
      </c>
      <c r="J286" s="335">
        <v>52920</v>
      </c>
      <c r="K286" s="276">
        <v>5</v>
      </c>
      <c r="L286" s="182">
        <v>500</v>
      </c>
      <c r="M286" s="280">
        <f t="shared" si="32"/>
        <v>53</v>
      </c>
      <c r="N286" s="280">
        <f t="shared" si="32"/>
        <v>53420</v>
      </c>
      <c r="O286" s="252"/>
    </row>
    <row r="287" spans="1:15" x14ac:dyDescent="0.4">
      <c r="A287" s="331">
        <v>268</v>
      </c>
      <c r="B287" s="332" t="s">
        <v>528</v>
      </c>
      <c r="C287" s="333">
        <v>5</v>
      </c>
      <c r="D287" s="333" t="s">
        <v>542</v>
      </c>
      <c r="E287" s="333" t="s">
        <v>17</v>
      </c>
      <c r="F287" s="333" t="s">
        <v>3</v>
      </c>
      <c r="G287" s="306">
        <v>2546</v>
      </c>
      <c r="H287" s="334" t="s">
        <v>592</v>
      </c>
      <c r="I287" s="333">
        <v>172</v>
      </c>
      <c r="J287" s="335">
        <v>81364</v>
      </c>
      <c r="K287" s="276">
        <v>18</v>
      </c>
      <c r="L287" s="182">
        <v>1800</v>
      </c>
      <c r="M287" s="280">
        <f t="shared" si="32"/>
        <v>190</v>
      </c>
      <c r="N287" s="280">
        <f t="shared" si="32"/>
        <v>83164</v>
      </c>
      <c r="O287" s="252"/>
    </row>
    <row r="288" spans="1:15" x14ac:dyDescent="0.4">
      <c r="A288" s="331">
        <v>269</v>
      </c>
      <c r="B288" s="332" t="s">
        <v>529</v>
      </c>
      <c r="C288" s="333">
        <v>6</v>
      </c>
      <c r="D288" s="333" t="s">
        <v>542</v>
      </c>
      <c r="E288" s="333" t="s">
        <v>17</v>
      </c>
      <c r="F288" s="333" t="s">
        <v>3</v>
      </c>
      <c r="G288" s="306">
        <v>2550</v>
      </c>
      <c r="H288" s="334" t="s">
        <v>593</v>
      </c>
      <c r="I288" s="333">
        <v>129</v>
      </c>
      <c r="J288" s="335">
        <v>177502</v>
      </c>
      <c r="K288" s="276">
        <v>14</v>
      </c>
      <c r="L288" s="182">
        <v>1400</v>
      </c>
      <c r="M288" s="280">
        <f t="shared" si="32"/>
        <v>143</v>
      </c>
      <c r="N288" s="280">
        <f t="shared" si="32"/>
        <v>178902</v>
      </c>
      <c r="O288" s="252"/>
    </row>
    <row r="289" spans="1:15" x14ac:dyDescent="0.4">
      <c r="A289" s="331">
        <v>270</v>
      </c>
      <c r="B289" s="332" t="s">
        <v>530</v>
      </c>
      <c r="C289" s="333">
        <v>4</v>
      </c>
      <c r="D289" s="333" t="s">
        <v>543</v>
      </c>
      <c r="E289" s="333" t="s">
        <v>17</v>
      </c>
      <c r="F289" s="333" t="s">
        <v>3</v>
      </c>
      <c r="G289" s="306">
        <v>2550</v>
      </c>
      <c r="H289" s="334" t="s">
        <v>594</v>
      </c>
      <c r="I289" s="333">
        <v>67</v>
      </c>
      <c r="J289" s="335">
        <v>60637</v>
      </c>
      <c r="K289" s="276">
        <v>7</v>
      </c>
      <c r="L289" s="182">
        <v>700</v>
      </c>
      <c r="M289" s="280">
        <f t="shared" si="32"/>
        <v>74</v>
      </c>
      <c r="N289" s="280">
        <f t="shared" si="32"/>
        <v>61337</v>
      </c>
      <c r="O289" s="252"/>
    </row>
    <row r="290" spans="1:15" x14ac:dyDescent="0.4">
      <c r="A290" s="331">
        <v>271</v>
      </c>
      <c r="B290" s="332" t="s">
        <v>531</v>
      </c>
      <c r="C290" s="333">
        <v>8</v>
      </c>
      <c r="D290" s="333" t="s">
        <v>544</v>
      </c>
      <c r="E290" s="333" t="s">
        <v>17</v>
      </c>
      <c r="F290" s="333" t="s">
        <v>3</v>
      </c>
      <c r="G290" s="306">
        <v>2550</v>
      </c>
      <c r="H290" s="334" t="s">
        <v>595</v>
      </c>
      <c r="I290" s="333">
        <v>54</v>
      </c>
      <c r="J290" s="335">
        <v>93271</v>
      </c>
      <c r="K290" s="276">
        <v>5</v>
      </c>
      <c r="L290" s="182">
        <v>500</v>
      </c>
      <c r="M290" s="280">
        <f t="shared" si="32"/>
        <v>59</v>
      </c>
      <c r="N290" s="280">
        <f t="shared" si="32"/>
        <v>93771</v>
      </c>
      <c r="O290" s="252"/>
    </row>
    <row r="291" spans="1:15" x14ac:dyDescent="0.4">
      <c r="A291" s="331">
        <v>272</v>
      </c>
      <c r="B291" s="332" t="s">
        <v>532</v>
      </c>
      <c r="C291" s="333">
        <v>9</v>
      </c>
      <c r="D291" s="333" t="s">
        <v>544</v>
      </c>
      <c r="E291" s="333" t="s">
        <v>17</v>
      </c>
      <c r="F291" s="333" t="s">
        <v>3</v>
      </c>
      <c r="G291" s="306">
        <v>2550</v>
      </c>
      <c r="H291" s="334" t="s">
        <v>596</v>
      </c>
      <c r="I291" s="333">
        <v>40</v>
      </c>
      <c r="J291" s="335">
        <v>67252</v>
      </c>
      <c r="K291" s="276">
        <v>4</v>
      </c>
      <c r="L291" s="182">
        <v>400</v>
      </c>
      <c r="M291" s="280">
        <f t="shared" si="32"/>
        <v>44</v>
      </c>
      <c r="N291" s="280">
        <f t="shared" si="32"/>
        <v>67652</v>
      </c>
      <c r="O291" s="252"/>
    </row>
    <row r="292" spans="1:15" x14ac:dyDescent="0.4">
      <c r="A292" s="331">
        <v>273</v>
      </c>
      <c r="B292" s="332" t="s">
        <v>533</v>
      </c>
      <c r="C292" s="333">
        <v>1</v>
      </c>
      <c r="D292" s="333" t="s">
        <v>545</v>
      </c>
      <c r="E292" s="333" t="s">
        <v>17</v>
      </c>
      <c r="F292" s="333" t="s">
        <v>3</v>
      </c>
      <c r="G292" s="306">
        <v>2551</v>
      </c>
      <c r="H292" s="334" t="s">
        <v>597</v>
      </c>
      <c r="I292" s="333">
        <v>136</v>
      </c>
      <c r="J292" s="335">
        <v>486217</v>
      </c>
      <c r="K292" s="276">
        <v>14</v>
      </c>
      <c r="L292" s="182">
        <v>1400</v>
      </c>
      <c r="M292" s="280">
        <f t="shared" si="32"/>
        <v>150</v>
      </c>
      <c r="N292" s="280">
        <f t="shared" si="32"/>
        <v>487617</v>
      </c>
      <c r="O292" s="252"/>
    </row>
    <row r="293" spans="1:15" ht="21.6" thickBot="1" x14ac:dyDescent="0.45">
      <c r="A293" s="283"/>
      <c r="B293" s="192"/>
      <c r="C293" s="284"/>
      <c r="D293" s="285"/>
      <c r="E293" s="284"/>
      <c r="F293" s="284"/>
      <c r="G293" s="284"/>
      <c r="H293" s="286"/>
      <c r="I293" s="287"/>
      <c r="J293" s="288">
        <f>SUM(J241:J292)</f>
        <v>10499153</v>
      </c>
      <c r="K293" s="289">
        <f t="shared" ref="K293:N293" si="33">SUM(K241:K292)</f>
        <v>616</v>
      </c>
      <c r="L293" s="288">
        <f t="shared" si="33"/>
        <v>60500</v>
      </c>
      <c r="M293" s="288">
        <f t="shared" si="33"/>
        <v>7619</v>
      </c>
      <c r="N293" s="288">
        <f t="shared" si="33"/>
        <v>10559653</v>
      </c>
      <c r="O293" s="248"/>
    </row>
    <row r="294" spans="1:15" ht="21.6" thickBot="1" x14ac:dyDescent="0.45">
      <c r="A294" s="258"/>
      <c r="B294" s="259"/>
      <c r="C294" s="260"/>
      <c r="D294" s="380" t="s">
        <v>169</v>
      </c>
      <c r="E294" s="381"/>
      <c r="F294" s="381"/>
      <c r="G294" s="382"/>
      <c r="H294" s="381"/>
      <c r="I294" s="382"/>
      <c r="J294" s="383">
        <f>J22+J46+J73+J85+J93+J106+J116+J121+J158+J164+J198+J209+J240+J293</f>
        <v>108718913</v>
      </c>
      <c r="K294" s="384">
        <f>K22+K46+K73+K85+K93+K106+K116+K121+K158+K164+K198+K209+K240+K293</f>
        <v>1729</v>
      </c>
      <c r="L294" s="383">
        <f>L22+L46+L73+L85+L93+L106+L116+L121+L158+L164+L198+L209+L240+L293</f>
        <v>181330</v>
      </c>
      <c r="M294" s="383">
        <f>M22+M46+M73+M85+M93+M106+M116+M121+M158+M164+M198+M209+M240+M293</f>
        <v>33999</v>
      </c>
      <c r="N294" s="383">
        <f>N22+N46+N73+N85+N93+N106+N116+N121+N158+N164+N198+N209+N240+N293</f>
        <v>108900243</v>
      </c>
      <c r="O294" s="378"/>
    </row>
    <row r="295" spans="1:15" ht="21.6" thickTop="1" x14ac:dyDescent="0.4"/>
    <row r="296" spans="1:15" x14ac:dyDescent="0.4">
      <c r="A296" s="262"/>
      <c r="B296" s="263"/>
      <c r="C296" s="262"/>
      <c r="D296" s="261"/>
      <c r="E296" s="261"/>
      <c r="F296" s="261"/>
      <c r="I296" s="246"/>
      <c r="J296" s="251"/>
      <c r="K296" s="257"/>
      <c r="L296" s="257"/>
      <c r="M296" s="257"/>
      <c r="N296" s="257"/>
    </row>
    <row r="297" spans="1:15" x14ac:dyDescent="0.4">
      <c r="B297" s="263"/>
      <c r="D297" s="261"/>
      <c r="E297" s="261"/>
      <c r="F297" s="261"/>
    </row>
    <row r="298" spans="1:15" x14ac:dyDescent="0.4">
      <c r="A298" s="264"/>
      <c r="B298" s="265"/>
      <c r="C298" s="264"/>
      <c r="D298" s="266"/>
      <c r="E298" s="266"/>
      <c r="F298" s="266"/>
      <c r="G298" s="267"/>
      <c r="H298" s="265"/>
      <c r="I298" s="266"/>
      <c r="J298" s="268"/>
      <c r="K298" s="269"/>
      <c r="L298" s="269"/>
      <c r="M298" s="269"/>
      <c r="N298" s="269"/>
    </row>
    <row r="299" spans="1:15" x14ac:dyDescent="0.4">
      <c r="A299" s="266"/>
      <c r="B299" s="265"/>
      <c r="C299" s="266"/>
      <c r="D299" s="266"/>
      <c r="E299" s="266"/>
      <c r="F299" s="266"/>
      <c r="G299" s="267"/>
      <c r="H299" s="270"/>
      <c r="I299" s="271"/>
      <c r="J299" s="268"/>
      <c r="K299" s="266"/>
      <c r="L299" s="272"/>
      <c r="M299" s="266"/>
      <c r="N299" s="273"/>
    </row>
    <row r="300" spans="1:15" x14ac:dyDescent="0.4">
      <c r="A300" s="266"/>
      <c r="B300" s="265"/>
      <c r="C300" s="266"/>
      <c r="D300" s="266"/>
      <c r="E300" s="266"/>
      <c r="F300" s="266"/>
      <c r="G300" s="274"/>
      <c r="H300" s="265"/>
      <c r="I300" s="266"/>
      <c r="J300" s="268"/>
      <c r="K300" s="266"/>
      <c r="L300" s="272"/>
      <c r="M300" s="266"/>
      <c r="N300" s="273"/>
    </row>
    <row r="301" spans="1:15" x14ac:dyDescent="0.4">
      <c r="A301" s="264"/>
      <c r="B301" s="265"/>
      <c r="C301" s="266"/>
      <c r="D301" s="266"/>
      <c r="E301" s="266"/>
      <c r="F301" s="266"/>
      <c r="G301" s="274"/>
      <c r="H301" s="265"/>
      <c r="I301" s="266"/>
      <c r="J301" s="275"/>
      <c r="K301" s="266"/>
      <c r="L301" s="272"/>
      <c r="M301" s="266"/>
      <c r="N301" s="273"/>
    </row>
    <row r="302" spans="1:15" x14ac:dyDescent="0.4">
      <c r="A302" s="266"/>
      <c r="B302" s="265"/>
      <c r="C302" s="266"/>
      <c r="D302" s="266"/>
      <c r="E302" s="266"/>
      <c r="F302" s="266"/>
      <c r="G302" s="274"/>
      <c r="H302" s="265"/>
      <c r="I302" s="266"/>
      <c r="J302" s="275"/>
      <c r="K302" s="266"/>
      <c r="L302" s="272"/>
      <c r="M302" s="266"/>
      <c r="N302" s="273"/>
    </row>
    <row r="303" spans="1:15" x14ac:dyDescent="0.4">
      <c r="A303" s="264"/>
      <c r="B303" s="265"/>
      <c r="C303" s="266"/>
      <c r="D303" s="266"/>
      <c r="E303" s="266"/>
      <c r="F303" s="266"/>
      <c r="G303" s="274"/>
      <c r="H303" s="265"/>
      <c r="I303" s="266"/>
      <c r="J303" s="275"/>
      <c r="K303" s="266"/>
      <c r="L303" s="272"/>
      <c r="M303" s="266"/>
      <c r="N303" s="273"/>
    </row>
    <row r="304" spans="1:15" x14ac:dyDescent="0.4">
      <c r="A304" s="266"/>
      <c r="B304" s="265"/>
      <c r="C304" s="266"/>
      <c r="D304" s="266"/>
      <c r="E304" s="266"/>
      <c r="F304" s="266"/>
      <c r="G304" s="274"/>
      <c r="H304" s="265"/>
      <c r="I304" s="266"/>
      <c r="J304" s="275"/>
      <c r="K304" s="266"/>
      <c r="L304" s="272"/>
      <c r="M304" s="266"/>
      <c r="N304" s="273"/>
    </row>
    <row r="305" spans="1:14" x14ac:dyDescent="0.4">
      <c r="A305" s="266"/>
      <c r="B305" s="265"/>
      <c r="C305" s="266"/>
      <c r="D305" s="266"/>
      <c r="E305" s="266"/>
      <c r="F305" s="266"/>
      <c r="G305" s="274"/>
      <c r="H305" s="265"/>
      <c r="I305" s="266"/>
      <c r="J305" s="275"/>
      <c r="K305" s="266"/>
      <c r="L305" s="275"/>
      <c r="M305" s="266"/>
      <c r="N305" s="273"/>
    </row>
    <row r="306" spans="1:14" x14ac:dyDescent="0.4">
      <c r="A306" s="266"/>
      <c r="B306" s="265"/>
      <c r="C306" s="266"/>
      <c r="D306" s="266"/>
      <c r="E306" s="266"/>
      <c r="F306" s="266"/>
      <c r="G306" s="274"/>
      <c r="H306" s="265"/>
      <c r="I306" s="266"/>
      <c r="J306" s="275"/>
      <c r="K306" s="266"/>
      <c r="L306" s="275"/>
      <c r="M306" s="266"/>
      <c r="N306" s="273"/>
    </row>
    <row r="307" spans="1:14" x14ac:dyDescent="0.4">
      <c r="A307" s="264"/>
      <c r="B307" s="265"/>
      <c r="C307" s="266"/>
      <c r="D307" s="266"/>
      <c r="E307" s="266"/>
      <c r="F307" s="266"/>
      <c r="G307" s="274"/>
      <c r="H307" s="265"/>
      <c r="I307" s="266"/>
      <c r="J307" s="275"/>
      <c r="K307" s="266"/>
      <c r="L307" s="275"/>
      <c r="M307" s="266"/>
      <c r="N307" s="273"/>
    </row>
  </sheetData>
  <mergeCells count="14">
    <mergeCell ref="B22:H22"/>
    <mergeCell ref="B46:H46"/>
    <mergeCell ref="Q243:S243"/>
    <mergeCell ref="U243:V243"/>
    <mergeCell ref="A1:O1"/>
    <mergeCell ref="A2:O2"/>
    <mergeCell ref="A4:A6"/>
    <mergeCell ref="B4:B6"/>
    <mergeCell ref="C4:C6"/>
    <mergeCell ref="D4:D6"/>
    <mergeCell ref="E4:E6"/>
    <mergeCell ref="F4:F6"/>
    <mergeCell ref="I4:N4"/>
    <mergeCell ref="O4:O6"/>
  </mergeCells>
  <pageMargins left="0.7" right="0.7" top="0.75" bottom="0.75" header="0.3" footer="0.3"/>
  <pageSetup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9C526-5EDB-4508-9710-48F9D035DEB8}">
  <sheetPr>
    <tabColor theme="4" tint="0.39997558519241921"/>
    <pageSetUpPr fitToPage="1"/>
  </sheetPr>
  <dimension ref="A1:N31"/>
  <sheetViews>
    <sheetView topLeftCell="A12" zoomScale="82" zoomScaleNormal="82" workbookViewId="0">
      <selection activeCell="G26" sqref="G26:H27"/>
    </sheetView>
  </sheetViews>
  <sheetFormatPr defaultColWidth="9" defaultRowHeight="19.8" x14ac:dyDescent="0.6"/>
  <cols>
    <col min="1" max="1" width="5.8984375" style="34" customWidth="1"/>
    <col min="2" max="2" width="13.59765625" style="6" customWidth="1"/>
    <col min="3" max="3" width="15.09765625" style="6" customWidth="1"/>
    <col min="4" max="4" width="6.5" style="6" customWidth="1"/>
    <col min="5" max="6" width="9" style="6"/>
    <col min="7" max="7" width="16.8984375" style="6" customWidth="1"/>
    <col min="8" max="8" width="16.69921875" style="6" customWidth="1"/>
    <col min="9" max="9" width="12" style="6" customWidth="1"/>
    <col min="10" max="10" width="19.3984375" style="6" customWidth="1"/>
    <col min="11" max="11" width="9.69921875" style="6" customWidth="1"/>
    <col min="12" max="12" width="12.59765625" style="6" customWidth="1"/>
    <col min="13" max="13" width="22" style="6" customWidth="1"/>
    <col min="14" max="14" width="8.5" style="6" customWidth="1"/>
    <col min="15" max="16384" width="9" style="6"/>
  </cols>
  <sheetData>
    <row r="1" spans="1:14" x14ac:dyDescent="0.6">
      <c r="C1" s="531" t="s">
        <v>186</v>
      </c>
      <c r="D1" s="531"/>
      <c r="E1" s="531"/>
      <c r="F1" s="531"/>
      <c r="G1" s="531"/>
      <c r="H1" s="531"/>
      <c r="I1" s="531"/>
      <c r="J1" s="531"/>
      <c r="K1" s="531"/>
      <c r="L1" s="531"/>
    </row>
    <row r="2" spans="1:14" x14ac:dyDescent="0.6">
      <c r="C2" s="531" t="s">
        <v>741</v>
      </c>
      <c r="D2" s="531"/>
      <c r="E2" s="531"/>
      <c r="F2" s="531"/>
      <c r="G2" s="531"/>
      <c r="H2" s="531"/>
      <c r="I2" s="531"/>
      <c r="J2" s="531"/>
      <c r="K2" s="531"/>
      <c r="L2" s="531"/>
    </row>
    <row r="3" spans="1:14" x14ac:dyDescent="0.6">
      <c r="G3" s="531"/>
      <c r="H3" s="531"/>
      <c r="I3" s="531"/>
    </row>
    <row r="4" spans="1:14" x14ac:dyDescent="0.6">
      <c r="A4" s="630" t="s">
        <v>0</v>
      </c>
      <c r="B4" s="632" t="s">
        <v>187</v>
      </c>
      <c r="C4" s="633"/>
      <c r="D4" s="630" t="s">
        <v>34</v>
      </c>
      <c r="E4" s="630" t="s">
        <v>35</v>
      </c>
      <c r="F4" s="630" t="s">
        <v>4</v>
      </c>
      <c r="G4" s="632" t="s">
        <v>188</v>
      </c>
      <c r="H4" s="636"/>
      <c r="I4" s="115" t="s">
        <v>189</v>
      </c>
      <c r="J4" s="115" t="s">
        <v>190</v>
      </c>
      <c r="K4" s="115" t="s">
        <v>191</v>
      </c>
      <c r="L4" s="115" t="s">
        <v>192</v>
      </c>
      <c r="M4" s="116" t="s">
        <v>193</v>
      </c>
      <c r="N4" s="633" t="s">
        <v>194</v>
      </c>
    </row>
    <row r="5" spans="1:14" x14ac:dyDescent="0.6">
      <c r="A5" s="631"/>
      <c r="B5" s="634"/>
      <c r="C5" s="635"/>
      <c r="D5" s="631"/>
      <c r="E5" s="631"/>
      <c r="F5" s="631"/>
      <c r="G5" s="634"/>
      <c r="H5" s="637"/>
      <c r="I5" s="117" t="s">
        <v>43</v>
      </c>
      <c r="J5" s="117" t="s">
        <v>195</v>
      </c>
      <c r="K5" s="117" t="s">
        <v>196</v>
      </c>
      <c r="L5" s="117" t="s">
        <v>197</v>
      </c>
      <c r="M5" s="118" t="s">
        <v>198</v>
      </c>
      <c r="N5" s="635"/>
    </row>
    <row r="6" spans="1:14" ht="20.25" customHeight="1" x14ac:dyDescent="0.6">
      <c r="A6" s="566">
        <v>1</v>
      </c>
      <c r="B6" s="655" t="s">
        <v>199</v>
      </c>
      <c r="C6" s="656"/>
      <c r="D6" s="566">
        <v>4</v>
      </c>
      <c r="E6" s="657" t="s">
        <v>55</v>
      </c>
      <c r="F6" s="657" t="s">
        <v>19</v>
      </c>
      <c r="G6" s="659" t="s">
        <v>785</v>
      </c>
      <c r="H6" s="660"/>
      <c r="I6" s="79" t="s">
        <v>786</v>
      </c>
      <c r="J6" s="642" t="s">
        <v>787</v>
      </c>
      <c r="K6" s="566">
        <v>16</v>
      </c>
      <c r="L6" s="653">
        <v>1920</v>
      </c>
      <c r="M6" s="78" t="s">
        <v>203</v>
      </c>
      <c r="N6" s="663"/>
    </row>
    <row r="7" spans="1:14" ht="20.25" customHeight="1" x14ac:dyDescent="0.6">
      <c r="A7" s="567"/>
      <c r="B7" s="665" t="s">
        <v>784</v>
      </c>
      <c r="C7" s="666"/>
      <c r="D7" s="567"/>
      <c r="E7" s="658"/>
      <c r="F7" s="658"/>
      <c r="G7" s="661"/>
      <c r="H7" s="662"/>
      <c r="I7" s="80"/>
      <c r="J7" s="627"/>
      <c r="K7" s="567"/>
      <c r="L7" s="567"/>
      <c r="M7" s="237"/>
      <c r="N7" s="664"/>
    </row>
    <row r="8" spans="1:14" ht="23.4" x14ac:dyDescent="0.6">
      <c r="A8" s="566">
        <v>2</v>
      </c>
      <c r="B8" s="568" t="s">
        <v>199</v>
      </c>
      <c r="C8" s="569"/>
      <c r="D8" s="566">
        <v>15</v>
      </c>
      <c r="E8" s="566" t="s">
        <v>55</v>
      </c>
      <c r="F8" s="566" t="s">
        <v>19</v>
      </c>
      <c r="G8" s="638" t="s">
        <v>789</v>
      </c>
      <c r="H8" s="639"/>
      <c r="I8" s="79" t="s">
        <v>790</v>
      </c>
      <c r="J8" s="642" t="s">
        <v>791</v>
      </c>
      <c r="K8" s="566">
        <v>18</v>
      </c>
      <c r="L8" s="653">
        <v>2160</v>
      </c>
      <c r="M8" s="566" t="s">
        <v>203</v>
      </c>
      <c r="N8" s="84"/>
    </row>
    <row r="9" spans="1:14" ht="23.4" x14ac:dyDescent="0.6">
      <c r="A9" s="567"/>
      <c r="B9" s="577" t="s">
        <v>788</v>
      </c>
      <c r="C9" s="578"/>
      <c r="D9" s="567"/>
      <c r="E9" s="567"/>
      <c r="F9" s="567"/>
      <c r="G9" s="640"/>
      <c r="H9" s="641"/>
      <c r="I9" s="80"/>
      <c r="J9" s="627"/>
      <c r="K9" s="567"/>
      <c r="L9" s="654"/>
      <c r="M9" s="567"/>
      <c r="N9" s="35"/>
    </row>
    <row r="10" spans="1:14" ht="23.4" x14ac:dyDescent="0.6">
      <c r="A10" s="566">
        <v>3</v>
      </c>
      <c r="B10" s="568" t="s">
        <v>199</v>
      </c>
      <c r="C10" s="569"/>
      <c r="D10" s="566">
        <v>5</v>
      </c>
      <c r="E10" s="566" t="s">
        <v>802</v>
      </c>
      <c r="F10" s="566" t="s">
        <v>12</v>
      </c>
      <c r="G10" s="638" t="s">
        <v>806</v>
      </c>
      <c r="H10" s="639"/>
      <c r="I10" s="79" t="s">
        <v>803</v>
      </c>
      <c r="J10" s="642" t="s">
        <v>804</v>
      </c>
      <c r="K10" s="566">
        <v>20</v>
      </c>
      <c r="L10" s="566">
        <v>2000</v>
      </c>
      <c r="M10" s="78" t="s">
        <v>807</v>
      </c>
      <c r="N10" s="84"/>
    </row>
    <row r="11" spans="1:14" ht="23.4" x14ac:dyDescent="0.6">
      <c r="A11" s="567"/>
      <c r="B11" s="584" t="s">
        <v>805</v>
      </c>
      <c r="C11" s="585"/>
      <c r="D11" s="581"/>
      <c r="E11" s="581"/>
      <c r="F11" s="581"/>
      <c r="G11" s="644"/>
      <c r="H11" s="645"/>
      <c r="I11" s="83"/>
      <c r="J11" s="626"/>
      <c r="K11" s="581"/>
      <c r="L11" s="581"/>
      <c r="M11" s="81"/>
      <c r="N11" s="35"/>
    </row>
    <row r="12" spans="1:14" ht="23.4" x14ac:dyDescent="0.6">
      <c r="A12" s="566">
        <v>4</v>
      </c>
      <c r="B12" s="568" t="s">
        <v>199</v>
      </c>
      <c r="C12" s="569"/>
      <c r="D12" s="566">
        <v>7</v>
      </c>
      <c r="E12" s="566" t="s">
        <v>605</v>
      </c>
      <c r="F12" s="566" t="s">
        <v>13</v>
      </c>
      <c r="G12" s="638" t="s">
        <v>809</v>
      </c>
      <c r="H12" s="639"/>
      <c r="I12" s="79" t="s">
        <v>816</v>
      </c>
      <c r="J12" s="642" t="s">
        <v>810</v>
      </c>
      <c r="K12" s="566">
        <v>20</v>
      </c>
      <c r="L12" s="566">
        <v>2000</v>
      </c>
      <c r="M12" s="629" t="s">
        <v>203</v>
      </c>
      <c r="N12" s="84"/>
    </row>
    <row r="13" spans="1:14" ht="23.4" x14ac:dyDescent="0.6">
      <c r="A13" s="567"/>
      <c r="B13" s="577" t="s">
        <v>808</v>
      </c>
      <c r="C13" s="578"/>
      <c r="D13" s="567"/>
      <c r="E13" s="567"/>
      <c r="F13" s="567"/>
      <c r="G13" s="640"/>
      <c r="H13" s="641"/>
      <c r="I13" s="80"/>
      <c r="J13" s="627"/>
      <c r="K13" s="567"/>
      <c r="L13" s="567"/>
      <c r="M13" s="629"/>
      <c r="N13" s="35"/>
    </row>
    <row r="14" spans="1:14" ht="23.4" x14ac:dyDescent="0.6">
      <c r="A14" s="581">
        <v>5</v>
      </c>
      <c r="B14" s="584" t="s">
        <v>199</v>
      </c>
      <c r="C14" s="585"/>
      <c r="D14" s="581">
        <v>2</v>
      </c>
      <c r="E14" s="581" t="s">
        <v>164</v>
      </c>
      <c r="F14" s="581" t="s">
        <v>13</v>
      </c>
      <c r="G14" s="644" t="s">
        <v>812</v>
      </c>
      <c r="H14" s="645"/>
      <c r="I14" s="646" t="s">
        <v>816</v>
      </c>
      <c r="J14" s="626" t="s">
        <v>813</v>
      </c>
      <c r="K14" s="581">
        <v>15</v>
      </c>
      <c r="L14" s="581">
        <v>750</v>
      </c>
      <c r="M14" s="581" t="s">
        <v>203</v>
      </c>
      <c r="N14" s="84"/>
    </row>
    <row r="15" spans="1:14" ht="23.4" x14ac:dyDescent="0.6">
      <c r="A15" s="567"/>
      <c r="B15" s="577" t="s">
        <v>811</v>
      </c>
      <c r="C15" s="578"/>
      <c r="D15" s="567"/>
      <c r="E15" s="567"/>
      <c r="F15" s="567"/>
      <c r="G15" s="640"/>
      <c r="H15" s="641"/>
      <c r="I15" s="647"/>
      <c r="J15" s="627"/>
      <c r="K15" s="567"/>
      <c r="L15" s="567"/>
      <c r="M15" s="567"/>
      <c r="N15" s="35"/>
    </row>
    <row r="16" spans="1:14" ht="23.4" x14ac:dyDescent="0.6">
      <c r="A16" s="581">
        <v>6</v>
      </c>
      <c r="B16" s="584" t="s">
        <v>199</v>
      </c>
      <c r="C16" s="585"/>
      <c r="D16" s="581">
        <v>6</v>
      </c>
      <c r="E16" s="581" t="s">
        <v>612</v>
      </c>
      <c r="F16" s="581" t="s">
        <v>13</v>
      </c>
      <c r="G16" s="644" t="s">
        <v>815</v>
      </c>
      <c r="H16" s="645"/>
      <c r="I16" s="646" t="s">
        <v>816</v>
      </c>
      <c r="J16" s="626" t="s">
        <v>817</v>
      </c>
      <c r="K16" s="581">
        <v>14</v>
      </c>
      <c r="L16" s="581">
        <v>1400</v>
      </c>
      <c r="M16" s="581" t="s">
        <v>203</v>
      </c>
      <c r="N16" s="84"/>
    </row>
    <row r="17" spans="1:14" ht="23.4" x14ac:dyDescent="0.6">
      <c r="A17" s="567"/>
      <c r="B17" s="577" t="s">
        <v>814</v>
      </c>
      <c r="C17" s="578"/>
      <c r="D17" s="567"/>
      <c r="E17" s="567"/>
      <c r="F17" s="567"/>
      <c r="G17" s="640"/>
      <c r="H17" s="641"/>
      <c r="I17" s="647"/>
      <c r="J17" s="627"/>
      <c r="K17" s="567"/>
      <c r="L17" s="567"/>
      <c r="M17" s="567"/>
      <c r="N17" s="35"/>
    </row>
    <row r="18" spans="1:14" ht="23.4" x14ac:dyDescent="0.6">
      <c r="A18" s="581">
        <v>7</v>
      </c>
      <c r="B18" s="584" t="s">
        <v>199</v>
      </c>
      <c r="C18" s="585"/>
      <c r="D18" s="581">
        <v>7</v>
      </c>
      <c r="E18" s="581" t="s">
        <v>13</v>
      </c>
      <c r="F18" s="581" t="s">
        <v>13</v>
      </c>
      <c r="G18" s="644" t="s">
        <v>819</v>
      </c>
      <c r="H18" s="645"/>
      <c r="I18" s="646" t="s">
        <v>816</v>
      </c>
      <c r="J18" s="626" t="s">
        <v>820</v>
      </c>
      <c r="K18" s="581">
        <v>15</v>
      </c>
      <c r="L18" s="581">
        <v>1500</v>
      </c>
      <c r="M18" s="581" t="s">
        <v>203</v>
      </c>
      <c r="N18" s="84"/>
    </row>
    <row r="19" spans="1:14" ht="23.4" x14ac:dyDescent="0.6">
      <c r="A19" s="567"/>
      <c r="B19" s="577" t="s">
        <v>818</v>
      </c>
      <c r="C19" s="578"/>
      <c r="D19" s="567"/>
      <c r="E19" s="567"/>
      <c r="F19" s="567"/>
      <c r="G19" s="640"/>
      <c r="H19" s="641"/>
      <c r="I19" s="647"/>
      <c r="J19" s="627"/>
      <c r="K19" s="567"/>
      <c r="L19" s="567"/>
      <c r="M19" s="567"/>
      <c r="N19" s="35"/>
    </row>
    <row r="20" spans="1:14" ht="21" x14ac:dyDescent="0.6">
      <c r="A20" s="686">
        <v>8</v>
      </c>
      <c r="B20" s="689" t="s">
        <v>199</v>
      </c>
      <c r="C20" s="690"/>
      <c r="D20" s="686">
        <v>11</v>
      </c>
      <c r="E20" s="686" t="s">
        <v>214</v>
      </c>
      <c r="F20" s="686" t="s">
        <v>14</v>
      </c>
      <c r="G20" s="691" t="s">
        <v>200</v>
      </c>
      <c r="H20" s="692"/>
      <c r="I20" s="487" t="s">
        <v>816</v>
      </c>
      <c r="J20" s="685" t="s">
        <v>215</v>
      </c>
      <c r="K20" s="686">
        <v>20</v>
      </c>
      <c r="L20" s="686">
        <v>3000</v>
      </c>
      <c r="M20" s="686" t="s">
        <v>203</v>
      </c>
      <c r="N20" s="490" t="s">
        <v>994</v>
      </c>
    </row>
    <row r="21" spans="1:14" ht="23.4" x14ac:dyDescent="0.6">
      <c r="A21" s="686"/>
      <c r="B21" s="687" t="s">
        <v>217</v>
      </c>
      <c r="C21" s="688"/>
      <c r="D21" s="686"/>
      <c r="E21" s="686"/>
      <c r="F21" s="686"/>
      <c r="G21" s="691"/>
      <c r="H21" s="692"/>
      <c r="I21" s="488"/>
      <c r="J21" s="685"/>
      <c r="K21" s="686"/>
      <c r="L21" s="686"/>
      <c r="M21" s="686"/>
      <c r="N21" s="489"/>
    </row>
    <row r="22" spans="1:14" ht="23.4" x14ac:dyDescent="0.6">
      <c r="A22" s="14">
        <v>9</v>
      </c>
      <c r="B22" s="648" t="s">
        <v>199</v>
      </c>
      <c r="C22" s="648"/>
      <c r="D22" s="14">
        <v>1</v>
      </c>
      <c r="E22" s="566" t="s">
        <v>429</v>
      </c>
      <c r="F22" s="566" t="s">
        <v>15</v>
      </c>
      <c r="G22" s="649" t="s">
        <v>822</v>
      </c>
      <c r="H22" s="649"/>
      <c r="I22" s="79" t="s">
        <v>823</v>
      </c>
      <c r="J22" s="124" t="s">
        <v>824</v>
      </c>
      <c r="K22" s="566">
        <v>37</v>
      </c>
      <c r="L22" s="566">
        <v>5400</v>
      </c>
      <c r="M22" s="78" t="s">
        <v>825</v>
      </c>
      <c r="N22" s="84"/>
    </row>
    <row r="23" spans="1:14" ht="23.4" x14ac:dyDescent="0.6">
      <c r="A23" s="32"/>
      <c r="B23" s="650" t="s">
        <v>821</v>
      </c>
      <c r="C23" s="650"/>
      <c r="D23" s="33"/>
      <c r="E23" s="567"/>
      <c r="F23" s="567"/>
      <c r="G23" s="576"/>
      <c r="H23" s="576"/>
      <c r="I23" s="80"/>
      <c r="J23" s="33"/>
      <c r="K23" s="567"/>
      <c r="L23" s="567"/>
      <c r="M23" s="243">
        <v>20233086640</v>
      </c>
      <c r="N23" s="35"/>
    </row>
    <row r="24" spans="1:14" x14ac:dyDescent="0.6">
      <c r="A24" s="581"/>
      <c r="B24" s="584"/>
      <c r="C24" s="585"/>
      <c r="D24" s="581"/>
      <c r="E24" s="581"/>
      <c r="F24" s="581"/>
      <c r="G24" s="582"/>
      <c r="H24" s="583"/>
      <c r="I24" s="79"/>
      <c r="J24" s="626"/>
      <c r="K24" s="581"/>
      <c r="L24" s="581"/>
      <c r="M24" s="628"/>
      <c r="N24" s="616"/>
    </row>
    <row r="25" spans="1:14" x14ac:dyDescent="0.6">
      <c r="A25" s="567"/>
      <c r="B25" s="577"/>
      <c r="C25" s="578"/>
      <c r="D25" s="567"/>
      <c r="E25" s="567"/>
      <c r="F25" s="567"/>
      <c r="G25" s="572"/>
      <c r="H25" s="573"/>
      <c r="I25" s="80"/>
      <c r="J25" s="627"/>
      <c r="K25" s="567"/>
      <c r="L25" s="567"/>
      <c r="M25" s="629"/>
      <c r="N25" s="617"/>
    </row>
    <row r="26" spans="1:14" x14ac:dyDescent="0.6">
      <c r="A26" s="581"/>
      <c r="B26" s="584"/>
      <c r="C26" s="585"/>
      <c r="D26" s="618"/>
      <c r="E26" s="620"/>
      <c r="F26" s="620"/>
      <c r="G26" s="582"/>
      <c r="H26" s="583"/>
      <c r="I26" s="624"/>
      <c r="J26" s="620"/>
      <c r="K26" s="618"/>
      <c r="L26" s="618"/>
      <c r="M26" s="622"/>
      <c r="N26" s="616"/>
    </row>
    <row r="27" spans="1:14" x14ac:dyDescent="0.6">
      <c r="A27" s="567"/>
      <c r="B27" s="577"/>
      <c r="C27" s="578"/>
      <c r="D27" s="619"/>
      <c r="E27" s="621"/>
      <c r="F27" s="621"/>
      <c r="G27" s="572"/>
      <c r="H27" s="573"/>
      <c r="I27" s="625"/>
      <c r="J27" s="621"/>
      <c r="K27" s="619"/>
      <c r="L27" s="619"/>
      <c r="M27" s="623"/>
      <c r="N27" s="617"/>
    </row>
    <row r="28" spans="1:14" x14ac:dyDescent="0.6">
      <c r="A28" s="581"/>
      <c r="B28" s="584"/>
      <c r="C28" s="585"/>
      <c r="D28" s="618"/>
      <c r="E28" s="620"/>
      <c r="F28" s="620"/>
      <c r="G28" s="582"/>
      <c r="H28" s="583"/>
      <c r="I28" s="624"/>
      <c r="J28" s="620"/>
      <c r="K28" s="618"/>
      <c r="L28" s="618"/>
      <c r="M28" s="622"/>
      <c r="N28" s="616"/>
    </row>
    <row r="29" spans="1:14" x14ac:dyDescent="0.6">
      <c r="A29" s="567"/>
      <c r="B29" s="577"/>
      <c r="C29" s="578"/>
      <c r="D29" s="619"/>
      <c r="E29" s="621"/>
      <c r="F29" s="621"/>
      <c r="G29" s="572"/>
      <c r="H29" s="573"/>
      <c r="I29" s="625"/>
      <c r="J29" s="621"/>
      <c r="K29" s="619"/>
      <c r="L29" s="619"/>
      <c r="M29" s="623"/>
      <c r="N29" s="617"/>
    </row>
    <row r="30" spans="1:14" x14ac:dyDescent="0.6">
      <c r="A30" s="581"/>
      <c r="B30" s="584"/>
      <c r="C30" s="585"/>
      <c r="D30" s="618"/>
      <c r="E30" s="622"/>
      <c r="F30" s="622"/>
      <c r="G30" s="582"/>
      <c r="H30" s="583"/>
      <c r="I30" s="651"/>
      <c r="J30" s="622"/>
      <c r="K30" s="622"/>
      <c r="L30" s="622"/>
      <c r="M30" s="622"/>
      <c r="N30" s="616"/>
    </row>
    <row r="31" spans="1:14" x14ac:dyDescent="0.6">
      <c r="A31" s="567"/>
      <c r="B31" s="577"/>
      <c r="C31" s="578"/>
      <c r="D31" s="619"/>
      <c r="E31" s="623"/>
      <c r="F31" s="623"/>
      <c r="G31" s="572"/>
      <c r="H31" s="573"/>
      <c r="I31" s="652"/>
      <c r="J31" s="623"/>
      <c r="K31" s="623"/>
      <c r="L31" s="623"/>
      <c r="M31" s="623"/>
      <c r="N31" s="617"/>
    </row>
  </sheetData>
  <mergeCells count="159">
    <mergeCell ref="C1:L1"/>
    <mergeCell ref="C2:L2"/>
    <mergeCell ref="G3:I3"/>
    <mergeCell ref="A4:A5"/>
    <mergeCell ref="B4:C5"/>
    <mergeCell ref="D4:D5"/>
    <mergeCell ref="E4:E5"/>
    <mergeCell ref="F4:F5"/>
    <mergeCell ref="G4:H5"/>
    <mergeCell ref="N4:N5"/>
    <mergeCell ref="A6:A7"/>
    <mergeCell ref="B6:C6"/>
    <mergeCell ref="D6:D7"/>
    <mergeCell ref="E6:E7"/>
    <mergeCell ref="F6:F7"/>
    <mergeCell ref="G6:H7"/>
    <mergeCell ref="J6:J7"/>
    <mergeCell ref="K6:K7"/>
    <mergeCell ref="L6:L7"/>
    <mergeCell ref="N6:N7"/>
    <mergeCell ref="B7:C7"/>
    <mergeCell ref="M8:M9"/>
    <mergeCell ref="B9:C9"/>
    <mergeCell ref="A10:A11"/>
    <mergeCell ref="B10:C10"/>
    <mergeCell ref="D10:D11"/>
    <mergeCell ref="E10:E11"/>
    <mergeCell ref="F10:F11"/>
    <mergeCell ref="G10:H11"/>
    <mergeCell ref="J10:J11"/>
    <mergeCell ref="A8:A9"/>
    <mergeCell ref="B8:C8"/>
    <mergeCell ref="D8:D9"/>
    <mergeCell ref="E8:E9"/>
    <mergeCell ref="F8:F9"/>
    <mergeCell ref="G8:H9"/>
    <mergeCell ref="J8:J9"/>
    <mergeCell ref="K8:K9"/>
    <mergeCell ref="L8:L9"/>
    <mergeCell ref="A14:A15"/>
    <mergeCell ref="B14:C14"/>
    <mergeCell ref="D14:D15"/>
    <mergeCell ref="E14:E15"/>
    <mergeCell ref="F14:F15"/>
    <mergeCell ref="G14:H15"/>
    <mergeCell ref="K10:K11"/>
    <mergeCell ref="L10:L11"/>
    <mergeCell ref="B11:C11"/>
    <mergeCell ref="A12:A13"/>
    <mergeCell ref="B12:C12"/>
    <mergeCell ref="D12:D13"/>
    <mergeCell ref="E12:E13"/>
    <mergeCell ref="F12:F13"/>
    <mergeCell ref="G12:H13"/>
    <mergeCell ref="J12:J13"/>
    <mergeCell ref="I14:I15"/>
    <mergeCell ref="J14:J15"/>
    <mergeCell ref="K14:K15"/>
    <mergeCell ref="L14:L15"/>
    <mergeCell ref="M14:M15"/>
    <mergeCell ref="B15:C15"/>
    <mergeCell ref="K12:K13"/>
    <mergeCell ref="L12:L13"/>
    <mergeCell ref="M12:M13"/>
    <mergeCell ref="B13:C13"/>
    <mergeCell ref="I16:I17"/>
    <mergeCell ref="J16:J17"/>
    <mergeCell ref="K16:K17"/>
    <mergeCell ref="L16:L17"/>
    <mergeCell ref="M16:M17"/>
    <mergeCell ref="B17:C17"/>
    <mergeCell ref="A16:A17"/>
    <mergeCell ref="B16:C16"/>
    <mergeCell ref="D16:D17"/>
    <mergeCell ref="E16:E17"/>
    <mergeCell ref="F16:F17"/>
    <mergeCell ref="G16:H17"/>
    <mergeCell ref="I18:I19"/>
    <mergeCell ref="J18:J19"/>
    <mergeCell ref="K18:K19"/>
    <mergeCell ref="L18:L19"/>
    <mergeCell ref="M18:M19"/>
    <mergeCell ref="B19:C19"/>
    <mergeCell ref="A18:A19"/>
    <mergeCell ref="B18:C18"/>
    <mergeCell ref="D18:D19"/>
    <mergeCell ref="E18:E19"/>
    <mergeCell ref="F18:F19"/>
    <mergeCell ref="G18:H19"/>
    <mergeCell ref="M20:M21"/>
    <mergeCell ref="B21:C21"/>
    <mergeCell ref="B22:C22"/>
    <mergeCell ref="E22:E23"/>
    <mergeCell ref="F22:F23"/>
    <mergeCell ref="G22:H22"/>
    <mergeCell ref="K22:K23"/>
    <mergeCell ref="A20:A21"/>
    <mergeCell ref="B20:C20"/>
    <mergeCell ref="D20:D21"/>
    <mergeCell ref="E20:E21"/>
    <mergeCell ref="F20:F21"/>
    <mergeCell ref="G20:H21"/>
    <mergeCell ref="A24:A25"/>
    <mergeCell ref="B24:C24"/>
    <mergeCell ref="D24:D25"/>
    <mergeCell ref="E24:E25"/>
    <mergeCell ref="F24:F25"/>
    <mergeCell ref="G24:H25"/>
    <mergeCell ref="J20:J21"/>
    <mergeCell ref="K20:K21"/>
    <mergeCell ref="L20:L21"/>
    <mergeCell ref="J24:J25"/>
    <mergeCell ref="K24:K25"/>
    <mergeCell ref="L24:L25"/>
    <mergeCell ref="M24:M25"/>
    <mergeCell ref="N24:N25"/>
    <mergeCell ref="B25:C25"/>
    <mergeCell ref="L22:L23"/>
    <mergeCell ref="B23:C23"/>
    <mergeCell ref="G23:H23"/>
    <mergeCell ref="I26:I27"/>
    <mergeCell ref="J26:J27"/>
    <mergeCell ref="K26:K27"/>
    <mergeCell ref="L26:L27"/>
    <mergeCell ref="M26:M27"/>
    <mergeCell ref="N26:N27"/>
    <mergeCell ref="A26:A27"/>
    <mergeCell ref="B26:C26"/>
    <mergeCell ref="D26:D27"/>
    <mergeCell ref="E26:E27"/>
    <mergeCell ref="F26:F27"/>
    <mergeCell ref="G26:H27"/>
    <mergeCell ref="B27:C27"/>
    <mergeCell ref="I28:I29"/>
    <mergeCell ref="J28:J29"/>
    <mergeCell ref="K28:K29"/>
    <mergeCell ref="L28:L29"/>
    <mergeCell ref="M28:M29"/>
    <mergeCell ref="N28:N29"/>
    <mergeCell ref="A28:A29"/>
    <mergeCell ref="B28:C28"/>
    <mergeCell ref="D28:D29"/>
    <mergeCell ref="E28:E29"/>
    <mergeCell ref="F28:F29"/>
    <mergeCell ref="G28:H29"/>
    <mergeCell ref="B29:C29"/>
    <mergeCell ref="I30:I31"/>
    <mergeCell ref="J30:J31"/>
    <mergeCell ref="K30:K31"/>
    <mergeCell ref="L30:L31"/>
    <mergeCell ref="M30:M31"/>
    <mergeCell ref="N30:N31"/>
    <mergeCell ref="A30:A31"/>
    <mergeCell ref="B30:C30"/>
    <mergeCell ref="D30:D31"/>
    <mergeCell ref="E30:E31"/>
    <mergeCell ref="F30:F31"/>
    <mergeCell ref="G30:H31"/>
    <mergeCell ref="B31:C31"/>
  </mergeCells>
  <pageMargins left="0.7" right="0.7" top="0.75" bottom="0.75" header="0.3" footer="0.3"/>
  <pageSetup paperSize="9" scale="6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E9FBA-3D94-40F3-AB15-E38D373C7725}">
  <sheetPr>
    <tabColor theme="7" tint="0.59999389629810485"/>
  </sheetPr>
  <dimension ref="A1:AF329"/>
  <sheetViews>
    <sheetView topLeftCell="A300" zoomScale="84" zoomScaleNormal="84" workbookViewId="0">
      <selection activeCell="Q122" sqref="Q122"/>
    </sheetView>
  </sheetViews>
  <sheetFormatPr defaultColWidth="9" defaultRowHeight="21" x14ac:dyDescent="0.4"/>
  <cols>
    <col min="1" max="1" width="6.19921875" style="399" customWidth="1"/>
    <col min="2" max="2" width="40.09765625" style="385" customWidth="1"/>
    <col min="3" max="3" width="6.19921875" style="399" customWidth="1"/>
    <col min="4" max="4" width="13.09765625" style="385" customWidth="1"/>
    <col min="5" max="5" width="8.69921875" style="385" customWidth="1"/>
    <col min="6" max="6" width="7" style="385" customWidth="1"/>
    <col min="7" max="7" width="12.8984375" style="399" customWidth="1"/>
    <col min="8" max="8" width="20.19921875" style="385" customWidth="1"/>
    <col min="9" max="9" width="10" style="399" customWidth="1"/>
    <col min="10" max="10" width="14.69921875" style="399" customWidth="1"/>
    <col min="11" max="11" width="12.69921875" style="399" customWidth="1"/>
    <col min="12" max="12" width="11.69921875" style="399" customWidth="1"/>
    <col min="13" max="13" width="9.59765625" style="399" customWidth="1"/>
    <col min="14" max="14" width="15.09765625" style="385" customWidth="1"/>
    <col min="15" max="16384" width="9" style="385"/>
  </cols>
  <sheetData>
    <row r="1" spans="1:15" x14ac:dyDescent="0.4">
      <c r="A1" s="672" t="s">
        <v>63</v>
      </c>
      <c r="B1" s="672"/>
      <c r="C1" s="672"/>
      <c r="D1" s="672"/>
      <c r="E1" s="672"/>
      <c r="F1" s="672"/>
      <c r="G1" s="672"/>
      <c r="H1" s="672"/>
      <c r="I1" s="672"/>
      <c r="J1" s="672"/>
      <c r="K1" s="672"/>
      <c r="L1" s="672"/>
      <c r="M1" s="672"/>
      <c r="N1" s="672"/>
      <c r="O1" s="672"/>
    </row>
    <row r="2" spans="1:15" x14ac:dyDescent="0.4">
      <c r="A2" s="672" t="s">
        <v>742</v>
      </c>
      <c r="B2" s="672"/>
      <c r="C2" s="672"/>
      <c r="D2" s="672"/>
      <c r="E2" s="672"/>
      <c r="F2" s="672"/>
      <c r="G2" s="672"/>
      <c r="H2" s="672"/>
      <c r="I2" s="672"/>
      <c r="J2" s="672"/>
      <c r="K2" s="672"/>
      <c r="L2" s="672"/>
      <c r="M2" s="672"/>
      <c r="N2" s="672"/>
      <c r="O2" s="672"/>
    </row>
    <row r="4" spans="1:15" x14ac:dyDescent="0.4">
      <c r="A4" s="673" t="s">
        <v>32</v>
      </c>
      <c r="B4" s="676" t="s">
        <v>33</v>
      </c>
      <c r="C4" s="673" t="s">
        <v>34</v>
      </c>
      <c r="D4" s="676" t="s">
        <v>35</v>
      </c>
      <c r="E4" s="673" t="s">
        <v>4</v>
      </c>
      <c r="F4" s="673" t="s">
        <v>1</v>
      </c>
      <c r="G4" s="336" t="s">
        <v>36</v>
      </c>
      <c r="H4" s="337" t="s">
        <v>37</v>
      </c>
      <c r="I4" s="679" t="s">
        <v>38</v>
      </c>
      <c r="J4" s="680"/>
      <c r="K4" s="680"/>
      <c r="L4" s="680"/>
      <c r="M4" s="680"/>
      <c r="N4" s="681"/>
      <c r="O4" s="682" t="s">
        <v>194</v>
      </c>
    </row>
    <row r="5" spans="1:15" x14ac:dyDescent="0.4">
      <c r="A5" s="674"/>
      <c r="B5" s="677"/>
      <c r="C5" s="674"/>
      <c r="D5" s="677"/>
      <c r="E5" s="674"/>
      <c r="F5" s="674"/>
      <c r="G5" s="338"/>
      <c r="H5" s="339"/>
      <c r="I5" s="337" t="s">
        <v>39</v>
      </c>
      <c r="J5" s="337" t="s">
        <v>40</v>
      </c>
      <c r="K5" s="340" t="s">
        <v>39</v>
      </c>
      <c r="L5" s="337" t="s">
        <v>40</v>
      </c>
      <c r="M5" s="337" t="s">
        <v>41</v>
      </c>
      <c r="N5" s="337" t="s">
        <v>42</v>
      </c>
      <c r="O5" s="683"/>
    </row>
    <row r="6" spans="1:15" x14ac:dyDescent="0.4">
      <c r="A6" s="675"/>
      <c r="B6" s="678"/>
      <c r="C6" s="675"/>
      <c r="D6" s="678"/>
      <c r="E6" s="675"/>
      <c r="F6" s="675"/>
      <c r="G6" s="341" t="s">
        <v>43</v>
      </c>
      <c r="H6" s="342" t="s">
        <v>44</v>
      </c>
      <c r="I6" s="343" t="s">
        <v>45</v>
      </c>
      <c r="J6" s="343" t="s">
        <v>46</v>
      </c>
      <c r="K6" s="344" t="s">
        <v>47</v>
      </c>
      <c r="L6" s="343" t="s">
        <v>48</v>
      </c>
      <c r="M6" s="343" t="s">
        <v>49</v>
      </c>
      <c r="N6" s="343" t="s">
        <v>50</v>
      </c>
      <c r="O6" s="684"/>
    </row>
    <row r="7" spans="1:15" s="386" customFormat="1" x14ac:dyDescent="0.4">
      <c r="A7" s="299">
        <v>1</v>
      </c>
      <c r="B7" s="298" t="s">
        <v>51</v>
      </c>
      <c r="C7" s="299">
        <v>1</v>
      </c>
      <c r="D7" s="294" t="s">
        <v>52</v>
      </c>
      <c r="E7" s="293" t="s">
        <v>19</v>
      </c>
      <c r="F7" s="293" t="s">
        <v>3</v>
      </c>
      <c r="G7" s="45">
        <v>2544</v>
      </c>
      <c r="H7" s="169" t="s">
        <v>53</v>
      </c>
      <c r="I7" s="300">
        <v>217</v>
      </c>
      <c r="J7" s="277">
        <v>1364100</v>
      </c>
      <c r="K7" s="278">
        <v>0</v>
      </c>
      <c r="L7" s="278">
        <v>0</v>
      </c>
      <c r="M7" s="278">
        <f>I7+K7</f>
        <v>217</v>
      </c>
      <c r="N7" s="278">
        <f>J7+L7</f>
        <v>1364100</v>
      </c>
      <c r="O7" s="293"/>
    </row>
    <row r="8" spans="1:15" s="386" customFormat="1" x14ac:dyDescent="0.4">
      <c r="A8" s="299">
        <v>2</v>
      </c>
      <c r="B8" s="298" t="s">
        <v>712</v>
      </c>
      <c r="C8" s="299">
        <v>4</v>
      </c>
      <c r="D8" s="294" t="s">
        <v>52</v>
      </c>
      <c r="E8" s="293" t="s">
        <v>19</v>
      </c>
      <c r="F8" s="293" t="s">
        <v>3</v>
      </c>
      <c r="G8" s="45">
        <v>2565</v>
      </c>
      <c r="H8" s="169" t="s">
        <v>713</v>
      </c>
      <c r="I8" s="300">
        <v>53</v>
      </c>
      <c r="J8" s="277">
        <v>6160</v>
      </c>
      <c r="K8" s="278">
        <v>0</v>
      </c>
      <c r="L8" s="278">
        <v>0</v>
      </c>
      <c r="M8" s="278">
        <f t="shared" ref="M8:N25" si="0">I8+K8</f>
        <v>53</v>
      </c>
      <c r="N8" s="278">
        <f t="shared" si="0"/>
        <v>6160</v>
      </c>
      <c r="O8" s="293"/>
    </row>
    <row r="9" spans="1:15" s="386" customFormat="1" x14ac:dyDescent="0.4">
      <c r="A9" s="299">
        <v>3</v>
      </c>
      <c r="B9" s="298" t="s">
        <v>714</v>
      </c>
      <c r="C9" s="299">
        <v>5</v>
      </c>
      <c r="D9" s="294" t="s">
        <v>52</v>
      </c>
      <c r="E9" s="293" t="s">
        <v>19</v>
      </c>
      <c r="F9" s="293" t="s">
        <v>3</v>
      </c>
      <c r="G9" s="45">
        <v>2566</v>
      </c>
      <c r="H9" s="169" t="s">
        <v>715</v>
      </c>
      <c r="I9" s="300">
        <v>56</v>
      </c>
      <c r="J9" s="277">
        <v>3170</v>
      </c>
      <c r="K9" s="278">
        <v>0</v>
      </c>
      <c r="L9" s="278">
        <v>0</v>
      </c>
      <c r="M9" s="278">
        <f t="shared" si="0"/>
        <v>56</v>
      </c>
      <c r="N9" s="278">
        <f t="shared" si="0"/>
        <v>3170</v>
      </c>
      <c r="O9" s="293"/>
    </row>
    <row r="10" spans="1:15" s="386" customFormat="1" x14ac:dyDescent="0.4">
      <c r="A10" s="299">
        <v>4</v>
      </c>
      <c r="B10" s="169" t="s">
        <v>54</v>
      </c>
      <c r="C10" s="293">
        <v>2</v>
      </c>
      <c r="D10" s="294" t="s">
        <v>55</v>
      </c>
      <c r="E10" s="293" t="s">
        <v>19</v>
      </c>
      <c r="F10" s="293" t="s">
        <v>3</v>
      </c>
      <c r="G10" s="45">
        <v>2544</v>
      </c>
      <c r="H10" s="179" t="s">
        <v>56</v>
      </c>
      <c r="I10" s="180">
        <v>80</v>
      </c>
      <c r="J10" s="277">
        <v>415050</v>
      </c>
      <c r="K10" s="280">
        <v>60</v>
      </c>
      <c r="L10" s="280">
        <v>3000</v>
      </c>
      <c r="M10" s="278">
        <f t="shared" si="0"/>
        <v>140</v>
      </c>
      <c r="N10" s="278">
        <f t="shared" si="0"/>
        <v>418050</v>
      </c>
      <c r="O10" s="293"/>
    </row>
    <row r="11" spans="1:15" s="386" customFormat="1" x14ac:dyDescent="0.4">
      <c r="A11" s="299">
        <v>5</v>
      </c>
      <c r="B11" s="298" t="s">
        <v>716</v>
      </c>
      <c r="C11" s="299">
        <v>3</v>
      </c>
      <c r="D11" s="294" t="s">
        <v>55</v>
      </c>
      <c r="E11" s="293" t="s">
        <v>19</v>
      </c>
      <c r="F11" s="293" t="s">
        <v>3</v>
      </c>
      <c r="G11" s="45">
        <v>2566</v>
      </c>
      <c r="H11" s="169" t="s">
        <v>717</v>
      </c>
      <c r="I11" s="300">
        <v>43</v>
      </c>
      <c r="J11" s="277">
        <v>2180</v>
      </c>
      <c r="K11" s="278">
        <v>12</v>
      </c>
      <c r="L11" s="278">
        <v>1200</v>
      </c>
      <c r="M11" s="278">
        <f t="shared" si="0"/>
        <v>55</v>
      </c>
      <c r="N11" s="278">
        <f t="shared" si="0"/>
        <v>3380</v>
      </c>
      <c r="O11" s="293"/>
    </row>
    <row r="12" spans="1:15" s="386" customFormat="1" x14ac:dyDescent="0.4">
      <c r="A12" s="299">
        <v>6</v>
      </c>
      <c r="B12" s="298" t="s">
        <v>205</v>
      </c>
      <c r="C12" s="299">
        <v>7</v>
      </c>
      <c r="D12" s="294" t="s">
        <v>55</v>
      </c>
      <c r="E12" s="293" t="s">
        <v>19</v>
      </c>
      <c r="F12" s="293" t="s">
        <v>3</v>
      </c>
      <c r="G12" s="45">
        <v>2566</v>
      </c>
      <c r="H12" s="169" t="s">
        <v>837</v>
      </c>
      <c r="I12" s="300">
        <v>55</v>
      </c>
      <c r="J12" s="277">
        <v>6300</v>
      </c>
      <c r="K12" s="278">
        <v>14</v>
      </c>
      <c r="L12" s="278">
        <v>1470</v>
      </c>
      <c r="M12" s="278">
        <f t="shared" si="0"/>
        <v>69</v>
      </c>
      <c r="N12" s="278">
        <f t="shared" si="0"/>
        <v>7770</v>
      </c>
      <c r="O12" s="293"/>
    </row>
    <row r="13" spans="1:15" s="386" customFormat="1" x14ac:dyDescent="0.4">
      <c r="A13" s="299">
        <v>7</v>
      </c>
      <c r="B13" s="298" t="s">
        <v>57</v>
      </c>
      <c r="C13" s="293">
        <v>8</v>
      </c>
      <c r="D13" s="293" t="s">
        <v>55</v>
      </c>
      <c r="E13" s="293" t="s">
        <v>19</v>
      </c>
      <c r="F13" s="293" t="s">
        <v>3</v>
      </c>
      <c r="G13" s="295" t="s">
        <v>58</v>
      </c>
      <c r="H13" s="169" t="s">
        <v>59</v>
      </c>
      <c r="I13" s="293">
        <v>84</v>
      </c>
      <c r="J13" s="277">
        <v>10000</v>
      </c>
      <c r="K13" s="280">
        <v>0</v>
      </c>
      <c r="L13" s="280">
        <v>0</v>
      </c>
      <c r="M13" s="278">
        <f t="shared" si="0"/>
        <v>84</v>
      </c>
      <c r="N13" s="278">
        <f t="shared" si="0"/>
        <v>10000</v>
      </c>
      <c r="O13" s="293"/>
    </row>
    <row r="14" spans="1:15" s="386" customFormat="1" x14ac:dyDescent="0.4">
      <c r="A14" s="299">
        <v>8</v>
      </c>
      <c r="B14" s="298" t="s">
        <v>838</v>
      </c>
      <c r="C14" s="293">
        <v>9</v>
      </c>
      <c r="D14" s="293" t="s">
        <v>55</v>
      </c>
      <c r="E14" s="293" t="s">
        <v>19</v>
      </c>
      <c r="F14" s="293" t="s">
        <v>3</v>
      </c>
      <c r="G14" s="295" t="s">
        <v>782</v>
      </c>
      <c r="H14" s="169" t="s">
        <v>839</v>
      </c>
      <c r="I14" s="293">
        <v>124</v>
      </c>
      <c r="J14" s="277">
        <v>15600</v>
      </c>
      <c r="K14" s="280">
        <v>13</v>
      </c>
      <c r="L14" s="280">
        <v>1250</v>
      </c>
      <c r="M14" s="278">
        <f t="shared" si="0"/>
        <v>137</v>
      </c>
      <c r="N14" s="278">
        <f t="shared" si="0"/>
        <v>16850</v>
      </c>
      <c r="O14" s="293"/>
    </row>
    <row r="15" spans="1:15" s="386" customFormat="1" x14ac:dyDescent="0.4">
      <c r="A15" s="299">
        <v>9</v>
      </c>
      <c r="B15" s="298" t="s">
        <v>840</v>
      </c>
      <c r="C15" s="293">
        <v>10</v>
      </c>
      <c r="D15" s="293" t="s">
        <v>55</v>
      </c>
      <c r="E15" s="293" t="s">
        <v>19</v>
      </c>
      <c r="F15" s="293" t="s">
        <v>3</v>
      </c>
      <c r="G15" s="295" t="s">
        <v>841</v>
      </c>
      <c r="H15" s="169" t="s">
        <v>842</v>
      </c>
      <c r="I15" s="293">
        <v>50</v>
      </c>
      <c r="J15" s="277">
        <v>35000</v>
      </c>
      <c r="K15" s="280">
        <v>17</v>
      </c>
      <c r="L15" s="280">
        <v>1360</v>
      </c>
      <c r="M15" s="278">
        <f t="shared" si="0"/>
        <v>67</v>
      </c>
      <c r="N15" s="278">
        <f t="shared" si="0"/>
        <v>36360</v>
      </c>
      <c r="O15" s="293"/>
    </row>
    <row r="16" spans="1:15" s="386" customFormat="1" x14ac:dyDescent="0.4">
      <c r="A16" s="299">
        <v>10</v>
      </c>
      <c r="B16" s="298" t="s">
        <v>843</v>
      </c>
      <c r="C16" s="293">
        <v>11</v>
      </c>
      <c r="D16" s="293" t="s">
        <v>55</v>
      </c>
      <c r="E16" s="293" t="s">
        <v>19</v>
      </c>
      <c r="F16" s="293" t="s">
        <v>3</v>
      </c>
      <c r="G16" s="295" t="s">
        <v>297</v>
      </c>
      <c r="H16" s="169" t="s">
        <v>844</v>
      </c>
      <c r="I16" s="293">
        <v>30</v>
      </c>
      <c r="J16" s="277">
        <v>1500</v>
      </c>
      <c r="K16" s="280">
        <v>15</v>
      </c>
      <c r="L16" s="280">
        <v>1750</v>
      </c>
      <c r="M16" s="278">
        <f t="shared" si="0"/>
        <v>45</v>
      </c>
      <c r="N16" s="278">
        <f t="shared" si="0"/>
        <v>3250</v>
      </c>
      <c r="O16" s="293"/>
    </row>
    <row r="17" spans="1:15" s="386" customFormat="1" x14ac:dyDescent="0.25">
      <c r="A17" s="299">
        <v>11</v>
      </c>
      <c r="B17" s="298" t="s">
        <v>60</v>
      </c>
      <c r="C17" s="293">
        <v>12</v>
      </c>
      <c r="D17" s="293" t="s">
        <v>55</v>
      </c>
      <c r="E17" s="293" t="s">
        <v>19</v>
      </c>
      <c r="F17" s="293" t="s">
        <v>3</v>
      </c>
      <c r="G17" s="295" t="s">
        <v>61</v>
      </c>
      <c r="H17" s="169" t="s">
        <v>62</v>
      </c>
      <c r="I17" s="293">
        <v>93</v>
      </c>
      <c r="J17" s="296">
        <v>41950</v>
      </c>
      <c r="K17" s="280">
        <v>0</v>
      </c>
      <c r="L17" s="280">
        <v>0</v>
      </c>
      <c r="M17" s="278">
        <f t="shared" si="0"/>
        <v>93</v>
      </c>
      <c r="N17" s="278">
        <f t="shared" si="0"/>
        <v>41950</v>
      </c>
      <c r="O17" s="293"/>
    </row>
    <row r="18" spans="1:15" s="386" customFormat="1" x14ac:dyDescent="0.25">
      <c r="A18" s="299">
        <v>12</v>
      </c>
      <c r="B18" s="298" t="s">
        <v>250</v>
      </c>
      <c r="C18" s="293">
        <v>13</v>
      </c>
      <c r="D18" s="293" t="s">
        <v>55</v>
      </c>
      <c r="E18" s="293" t="s">
        <v>19</v>
      </c>
      <c r="F18" s="293" t="s">
        <v>3</v>
      </c>
      <c r="G18" s="295" t="s">
        <v>251</v>
      </c>
      <c r="H18" s="169" t="s">
        <v>252</v>
      </c>
      <c r="I18" s="293">
        <v>139</v>
      </c>
      <c r="J18" s="296">
        <v>314700</v>
      </c>
      <c r="K18" s="313">
        <v>0</v>
      </c>
      <c r="L18" s="313">
        <v>0</v>
      </c>
      <c r="M18" s="314">
        <f t="shared" si="0"/>
        <v>139</v>
      </c>
      <c r="N18" s="278">
        <f t="shared" si="0"/>
        <v>314700</v>
      </c>
      <c r="O18" s="293"/>
    </row>
    <row r="19" spans="1:15" s="386" customFormat="1" x14ac:dyDescent="0.25">
      <c r="A19" s="299">
        <v>13</v>
      </c>
      <c r="B19" s="298" t="s">
        <v>775</v>
      </c>
      <c r="C19" s="293">
        <v>3</v>
      </c>
      <c r="D19" s="293" t="s">
        <v>19</v>
      </c>
      <c r="E19" s="293" t="s">
        <v>19</v>
      </c>
      <c r="F19" s="293" t="s">
        <v>3</v>
      </c>
      <c r="G19" s="295" t="s">
        <v>58</v>
      </c>
      <c r="H19" s="169" t="s">
        <v>776</v>
      </c>
      <c r="I19" s="293">
        <v>48</v>
      </c>
      <c r="J19" s="296">
        <v>4920</v>
      </c>
      <c r="K19" s="313">
        <v>0</v>
      </c>
      <c r="L19" s="313">
        <v>0</v>
      </c>
      <c r="M19" s="314">
        <f t="shared" si="0"/>
        <v>48</v>
      </c>
      <c r="N19" s="278">
        <f t="shared" si="0"/>
        <v>4920</v>
      </c>
      <c r="O19" s="293"/>
    </row>
    <row r="20" spans="1:15" s="386" customFormat="1" x14ac:dyDescent="0.25">
      <c r="A20" s="299">
        <v>14</v>
      </c>
      <c r="B20" s="298" t="s">
        <v>777</v>
      </c>
      <c r="C20" s="293">
        <v>6</v>
      </c>
      <c r="D20" s="293" t="s">
        <v>19</v>
      </c>
      <c r="E20" s="293" t="s">
        <v>19</v>
      </c>
      <c r="F20" s="293" t="s">
        <v>3</v>
      </c>
      <c r="G20" s="295" t="s">
        <v>297</v>
      </c>
      <c r="H20" s="169" t="s">
        <v>778</v>
      </c>
      <c r="I20" s="293">
        <v>63</v>
      </c>
      <c r="J20" s="296">
        <v>13306</v>
      </c>
      <c r="K20" s="313">
        <v>0</v>
      </c>
      <c r="L20" s="313">
        <v>0</v>
      </c>
      <c r="M20" s="314">
        <f t="shared" si="0"/>
        <v>63</v>
      </c>
      <c r="N20" s="278">
        <f t="shared" si="0"/>
        <v>13306</v>
      </c>
      <c r="O20" s="293"/>
    </row>
    <row r="21" spans="1:15" x14ac:dyDescent="0.4">
      <c r="A21" s="299">
        <v>15</v>
      </c>
      <c r="B21" s="298" t="s">
        <v>253</v>
      </c>
      <c r="C21" s="293">
        <v>7</v>
      </c>
      <c r="D21" s="293" t="s">
        <v>19</v>
      </c>
      <c r="E21" s="293" t="s">
        <v>19</v>
      </c>
      <c r="F21" s="293" t="s">
        <v>3</v>
      </c>
      <c r="G21" s="295" t="s">
        <v>181</v>
      </c>
      <c r="H21" s="169" t="s">
        <v>254</v>
      </c>
      <c r="I21" s="293">
        <v>100</v>
      </c>
      <c r="J21" s="277">
        <v>655880</v>
      </c>
      <c r="K21" s="313">
        <v>0</v>
      </c>
      <c r="L21" s="313">
        <v>0</v>
      </c>
      <c r="M21" s="314">
        <f t="shared" si="0"/>
        <v>100</v>
      </c>
      <c r="N21" s="278">
        <f t="shared" si="0"/>
        <v>655880</v>
      </c>
      <c r="O21" s="276"/>
    </row>
    <row r="22" spans="1:15" x14ac:dyDescent="0.4">
      <c r="A22" s="299">
        <v>16</v>
      </c>
      <c r="B22" s="298" t="s">
        <v>210</v>
      </c>
      <c r="C22" s="293">
        <v>8</v>
      </c>
      <c r="D22" s="293" t="s">
        <v>19</v>
      </c>
      <c r="E22" s="293" t="s">
        <v>19</v>
      </c>
      <c r="F22" s="293" t="s">
        <v>3</v>
      </c>
      <c r="G22" s="295" t="s">
        <v>255</v>
      </c>
      <c r="H22" s="169" t="s">
        <v>256</v>
      </c>
      <c r="I22" s="293">
        <v>99</v>
      </c>
      <c r="J22" s="277">
        <v>39880</v>
      </c>
      <c r="K22" s="313">
        <v>0</v>
      </c>
      <c r="L22" s="313">
        <v>0</v>
      </c>
      <c r="M22" s="314">
        <f t="shared" si="0"/>
        <v>99</v>
      </c>
      <c r="N22" s="278">
        <f t="shared" si="0"/>
        <v>39880</v>
      </c>
      <c r="O22" s="276"/>
    </row>
    <row r="23" spans="1:15" x14ac:dyDescent="0.4">
      <c r="A23" s="299">
        <v>17</v>
      </c>
      <c r="B23" s="298" t="s">
        <v>257</v>
      </c>
      <c r="C23" s="293">
        <v>9</v>
      </c>
      <c r="D23" s="293" t="s">
        <v>19</v>
      </c>
      <c r="E23" s="293" t="s">
        <v>19</v>
      </c>
      <c r="F23" s="293" t="s">
        <v>3</v>
      </c>
      <c r="G23" s="295" t="s">
        <v>258</v>
      </c>
      <c r="H23" s="169" t="s">
        <v>259</v>
      </c>
      <c r="I23" s="293">
        <v>117</v>
      </c>
      <c r="J23" s="277">
        <v>2143260</v>
      </c>
      <c r="K23" s="313">
        <v>0</v>
      </c>
      <c r="L23" s="313">
        <v>0</v>
      </c>
      <c r="M23" s="314">
        <f t="shared" si="0"/>
        <v>117</v>
      </c>
      <c r="N23" s="278">
        <f t="shared" si="0"/>
        <v>2143260</v>
      </c>
      <c r="O23" s="276"/>
    </row>
    <row r="24" spans="1:15" x14ac:dyDescent="0.4">
      <c r="A24" s="299">
        <v>18</v>
      </c>
      <c r="B24" s="298" t="s">
        <v>780</v>
      </c>
      <c r="C24" s="293">
        <v>10</v>
      </c>
      <c r="D24" s="293" t="s">
        <v>19</v>
      </c>
      <c r="E24" s="293" t="s">
        <v>19</v>
      </c>
      <c r="F24" s="293" t="s">
        <v>3</v>
      </c>
      <c r="G24" s="295" t="s">
        <v>297</v>
      </c>
      <c r="H24" s="169" t="s">
        <v>779</v>
      </c>
      <c r="I24" s="293">
        <v>47</v>
      </c>
      <c r="J24" s="277">
        <v>3180</v>
      </c>
      <c r="K24" s="313">
        <v>0</v>
      </c>
      <c r="L24" s="313">
        <v>0</v>
      </c>
      <c r="M24" s="314">
        <f t="shared" si="0"/>
        <v>47</v>
      </c>
      <c r="N24" s="278">
        <f t="shared" si="0"/>
        <v>3180</v>
      </c>
      <c r="O24" s="276"/>
    </row>
    <row r="25" spans="1:15" x14ac:dyDescent="0.4">
      <c r="A25" s="299">
        <v>19</v>
      </c>
      <c r="B25" s="298" t="s">
        <v>781</v>
      </c>
      <c r="C25" s="293">
        <v>11</v>
      </c>
      <c r="D25" s="293" t="s">
        <v>19</v>
      </c>
      <c r="E25" s="293" t="s">
        <v>19</v>
      </c>
      <c r="F25" s="293" t="s">
        <v>3</v>
      </c>
      <c r="G25" s="295" t="s">
        <v>782</v>
      </c>
      <c r="H25" s="169" t="s">
        <v>783</v>
      </c>
      <c r="I25" s="293">
        <v>94</v>
      </c>
      <c r="J25" s="277">
        <v>17760</v>
      </c>
      <c r="K25" s="313">
        <v>0</v>
      </c>
      <c r="L25" s="313">
        <v>0</v>
      </c>
      <c r="M25" s="314">
        <f t="shared" si="0"/>
        <v>94</v>
      </c>
      <c r="N25" s="278">
        <f t="shared" si="0"/>
        <v>17760</v>
      </c>
      <c r="O25" s="276"/>
    </row>
    <row r="26" spans="1:15" ht="21.6" thickBot="1" x14ac:dyDescent="0.45">
      <c r="A26" s="287"/>
      <c r="B26" s="667" t="s">
        <v>2</v>
      </c>
      <c r="C26" s="668"/>
      <c r="D26" s="668"/>
      <c r="E26" s="668"/>
      <c r="F26" s="668"/>
      <c r="G26" s="668"/>
      <c r="H26" s="669"/>
      <c r="I26" s="287"/>
      <c r="J26" s="315">
        <f>SUM(J7:J25)</f>
        <v>5093896</v>
      </c>
      <c r="K26" s="316">
        <f>SUM(K7:K25)</f>
        <v>131</v>
      </c>
      <c r="L26" s="315">
        <f>SUM(L7:L25)</f>
        <v>10030</v>
      </c>
      <c r="M26" s="315">
        <f>SUM(M7:M25)</f>
        <v>1723</v>
      </c>
      <c r="N26" s="315">
        <f>SUM(N7:N25)</f>
        <v>5103926</v>
      </c>
      <c r="O26" s="282"/>
    </row>
    <row r="27" spans="1:15" x14ac:dyDescent="0.4">
      <c r="A27" s="307">
        <v>20</v>
      </c>
      <c r="B27" s="297" t="s">
        <v>64</v>
      </c>
      <c r="C27" s="307">
        <v>3</v>
      </c>
      <c r="D27" s="305" t="s">
        <v>65</v>
      </c>
      <c r="E27" s="300" t="s">
        <v>7</v>
      </c>
      <c r="F27" s="300" t="s">
        <v>3</v>
      </c>
      <c r="G27" s="51">
        <v>2545</v>
      </c>
      <c r="H27" s="308" t="s">
        <v>66</v>
      </c>
      <c r="I27" s="300">
        <v>478</v>
      </c>
      <c r="J27" s="309">
        <v>126500</v>
      </c>
      <c r="K27" s="278">
        <v>22</v>
      </c>
      <c r="L27" s="278">
        <v>4400</v>
      </c>
      <c r="M27" s="278">
        <f>I27+K27</f>
        <v>500</v>
      </c>
      <c r="N27" s="278">
        <f>J27+L27</f>
        <v>130900</v>
      </c>
      <c r="O27" s="389"/>
    </row>
    <row r="28" spans="1:15" x14ac:dyDescent="0.4">
      <c r="A28" s="293">
        <v>21</v>
      </c>
      <c r="B28" s="169" t="s">
        <v>675</v>
      </c>
      <c r="C28" s="293">
        <v>4</v>
      </c>
      <c r="D28" s="294" t="s">
        <v>65</v>
      </c>
      <c r="E28" s="293" t="s">
        <v>7</v>
      </c>
      <c r="F28" s="293" t="s">
        <v>3</v>
      </c>
      <c r="G28" s="45">
        <v>2535</v>
      </c>
      <c r="H28" s="179" t="s">
        <v>68</v>
      </c>
      <c r="I28" s="180">
        <v>431</v>
      </c>
      <c r="J28" s="310">
        <v>1192370</v>
      </c>
      <c r="K28" s="280">
        <v>12</v>
      </c>
      <c r="L28" s="280">
        <v>1200</v>
      </c>
      <c r="M28" s="278">
        <f>I28+K28</f>
        <v>443</v>
      </c>
      <c r="N28" s="278">
        <f>J28+L28</f>
        <v>1193570</v>
      </c>
      <c r="O28" s="387"/>
    </row>
    <row r="29" spans="1:15" x14ac:dyDescent="0.4">
      <c r="A29" s="300">
        <v>22</v>
      </c>
      <c r="B29" s="169" t="s">
        <v>826</v>
      </c>
      <c r="C29" s="293">
        <v>5</v>
      </c>
      <c r="D29" s="294" t="s">
        <v>65</v>
      </c>
      <c r="E29" s="293" t="s">
        <v>7</v>
      </c>
      <c r="F29" s="293" t="s">
        <v>3</v>
      </c>
      <c r="G29" s="45" t="s">
        <v>827</v>
      </c>
      <c r="H29" s="179" t="s">
        <v>828</v>
      </c>
      <c r="I29" s="180">
        <v>21</v>
      </c>
      <c r="J29" s="310">
        <v>3450</v>
      </c>
      <c r="K29" s="280">
        <v>30</v>
      </c>
      <c r="L29" s="280">
        <v>3000</v>
      </c>
      <c r="M29" s="278">
        <f t="shared" ref="M29:M30" si="1">I29+K29</f>
        <v>51</v>
      </c>
      <c r="N29" s="278">
        <f t="shared" ref="N29:N30" si="2">J29+L29</f>
        <v>6450</v>
      </c>
      <c r="O29" s="387"/>
    </row>
    <row r="30" spans="1:15" x14ac:dyDescent="0.4">
      <c r="A30" s="307">
        <v>23</v>
      </c>
      <c r="B30" s="169" t="s">
        <v>829</v>
      </c>
      <c r="C30" s="293">
        <v>6</v>
      </c>
      <c r="D30" s="294" t="s">
        <v>65</v>
      </c>
      <c r="E30" s="293" t="s">
        <v>7</v>
      </c>
      <c r="F30" s="293" t="s">
        <v>3</v>
      </c>
      <c r="G30" s="417" t="s">
        <v>830</v>
      </c>
      <c r="H30" s="179" t="s">
        <v>831</v>
      </c>
      <c r="I30" s="180">
        <v>25</v>
      </c>
      <c r="J30" s="310">
        <v>12120</v>
      </c>
      <c r="K30" s="280">
        <v>15</v>
      </c>
      <c r="L30" s="280">
        <v>1500</v>
      </c>
      <c r="M30" s="278">
        <f t="shared" si="1"/>
        <v>40</v>
      </c>
      <c r="N30" s="278">
        <f t="shared" si="2"/>
        <v>13620</v>
      </c>
      <c r="O30" s="387"/>
    </row>
    <row r="31" spans="1:15" x14ac:dyDescent="0.4">
      <c r="A31" s="293">
        <v>24</v>
      </c>
      <c r="B31" s="169" t="s">
        <v>67</v>
      </c>
      <c r="C31" s="293">
        <v>12</v>
      </c>
      <c r="D31" s="294" t="s">
        <v>65</v>
      </c>
      <c r="E31" s="293" t="s">
        <v>7</v>
      </c>
      <c r="F31" s="293" t="s">
        <v>3</v>
      </c>
      <c r="G31" s="45">
        <v>2541</v>
      </c>
      <c r="H31" s="179" t="s">
        <v>711</v>
      </c>
      <c r="I31" s="180">
        <v>471</v>
      </c>
      <c r="J31" s="310">
        <v>2050900</v>
      </c>
      <c r="K31" s="280">
        <v>0</v>
      </c>
      <c r="L31" s="280">
        <v>0</v>
      </c>
      <c r="M31" s="278">
        <f t="shared" ref="M31:N52" si="3">I31+K31</f>
        <v>471</v>
      </c>
      <c r="N31" s="278">
        <f t="shared" si="3"/>
        <v>2050900</v>
      </c>
      <c r="O31" s="387"/>
    </row>
    <row r="32" spans="1:15" x14ac:dyDescent="0.4">
      <c r="A32" s="300">
        <v>25</v>
      </c>
      <c r="B32" s="298" t="s">
        <v>676</v>
      </c>
      <c r="C32" s="293">
        <v>1</v>
      </c>
      <c r="D32" s="294" t="s">
        <v>245</v>
      </c>
      <c r="E32" s="293" t="s">
        <v>7</v>
      </c>
      <c r="F32" s="293" t="s">
        <v>3</v>
      </c>
      <c r="G32" s="45">
        <v>2558</v>
      </c>
      <c r="H32" s="179" t="s">
        <v>677</v>
      </c>
      <c r="I32" s="180">
        <v>83</v>
      </c>
      <c r="J32" s="310">
        <v>140650</v>
      </c>
      <c r="K32" s="280">
        <v>10</v>
      </c>
      <c r="L32" s="280">
        <v>1000</v>
      </c>
      <c r="M32" s="278">
        <f t="shared" si="3"/>
        <v>93</v>
      </c>
      <c r="N32" s="278">
        <f t="shared" si="3"/>
        <v>141650</v>
      </c>
      <c r="O32" s="276"/>
    </row>
    <row r="33" spans="1:15" x14ac:dyDescent="0.4">
      <c r="A33" s="307">
        <v>26</v>
      </c>
      <c r="B33" s="298" t="s">
        <v>678</v>
      </c>
      <c r="C33" s="293">
        <v>2</v>
      </c>
      <c r="D33" s="294" t="s">
        <v>245</v>
      </c>
      <c r="E33" s="293" t="s">
        <v>7</v>
      </c>
      <c r="F33" s="293" t="s">
        <v>3</v>
      </c>
      <c r="G33" s="45">
        <v>2542</v>
      </c>
      <c r="H33" s="179" t="s">
        <v>679</v>
      </c>
      <c r="I33" s="180">
        <v>65</v>
      </c>
      <c r="J33" s="310">
        <v>156392</v>
      </c>
      <c r="K33" s="280">
        <v>10</v>
      </c>
      <c r="L33" s="280">
        <v>1000</v>
      </c>
      <c r="M33" s="278">
        <f t="shared" si="3"/>
        <v>75</v>
      </c>
      <c r="N33" s="278">
        <f t="shared" si="3"/>
        <v>157392</v>
      </c>
      <c r="O33" s="276"/>
    </row>
    <row r="34" spans="1:15" x14ac:dyDescent="0.4">
      <c r="A34" s="293">
        <v>27</v>
      </c>
      <c r="B34" s="298" t="s">
        <v>680</v>
      </c>
      <c r="C34" s="293">
        <v>3</v>
      </c>
      <c r="D34" s="294" t="s">
        <v>245</v>
      </c>
      <c r="E34" s="293" t="s">
        <v>7</v>
      </c>
      <c r="F34" s="293" t="s">
        <v>3</v>
      </c>
      <c r="G34" s="45">
        <v>2542</v>
      </c>
      <c r="H34" s="179" t="s">
        <v>681</v>
      </c>
      <c r="I34" s="180">
        <v>68</v>
      </c>
      <c r="J34" s="310">
        <v>116549</v>
      </c>
      <c r="K34" s="280">
        <v>10</v>
      </c>
      <c r="L34" s="280">
        <v>1000</v>
      </c>
      <c r="M34" s="278">
        <f t="shared" si="3"/>
        <v>78</v>
      </c>
      <c r="N34" s="278">
        <f t="shared" si="3"/>
        <v>117549</v>
      </c>
      <c r="O34" s="276"/>
    </row>
    <row r="35" spans="1:15" x14ac:dyDescent="0.4">
      <c r="A35" s="300">
        <v>28</v>
      </c>
      <c r="B35" s="298" t="s">
        <v>246</v>
      </c>
      <c r="C35" s="293">
        <v>5</v>
      </c>
      <c r="D35" s="294" t="s">
        <v>245</v>
      </c>
      <c r="E35" s="293" t="s">
        <v>7</v>
      </c>
      <c r="F35" s="293" t="s">
        <v>3</v>
      </c>
      <c r="G35" s="45" t="s">
        <v>682</v>
      </c>
      <c r="H35" s="179" t="s">
        <v>247</v>
      </c>
      <c r="I35" s="180">
        <v>65</v>
      </c>
      <c r="J35" s="310">
        <v>5975</v>
      </c>
      <c r="K35" s="280">
        <v>5</v>
      </c>
      <c r="L35" s="280">
        <v>2000</v>
      </c>
      <c r="M35" s="278">
        <f t="shared" si="3"/>
        <v>70</v>
      </c>
      <c r="N35" s="278">
        <f t="shared" si="3"/>
        <v>7975</v>
      </c>
      <c r="O35" s="276"/>
    </row>
    <row r="36" spans="1:15" x14ac:dyDescent="0.4">
      <c r="A36" s="307">
        <v>29</v>
      </c>
      <c r="B36" s="298" t="s">
        <v>688</v>
      </c>
      <c r="C36" s="293">
        <v>8</v>
      </c>
      <c r="D36" s="294" t="s">
        <v>689</v>
      </c>
      <c r="E36" s="293" t="s">
        <v>7</v>
      </c>
      <c r="F36" s="293" t="s">
        <v>3</v>
      </c>
      <c r="G36" s="45">
        <v>2549</v>
      </c>
      <c r="H36" s="179" t="s">
        <v>690</v>
      </c>
      <c r="I36" s="180">
        <v>168</v>
      </c>
      <c r="J36" s="310">
        <v>399490</v>
      </c>
      <c r="K36" s="280">
        <v>43</v>
      </c>
      <c r="L36" s="280">
        <v>4300</v>
      </c>
      <c r="M36" s="278">
        <f t="shared" si="3"/>
        <v>211</v>
      </c>
      <c r="N36" s="278">
        <f t="shared" si="3"/>
        <v>403790</v>
      </c>
      <c r="O36" s="387"/>
    </row>
    <row r="37" spans="1:15" x14ac:dyDescent="0.4">
      <c r="A37" s="293">
        <v>30</v>
      </c>
      <c r="B37" s="298" t="s">
        <v>770</v>
      </c>
      <c r="C37" s="293">
        <v>1</v>
      </c>
      <c r="D37" s="294" t="s">
        <v>686</v>
      </c>
      <c r="E37" s="293" t="s">
        <v>7</v>
      </c>
      <c r="F37" s="293" t="s">
        <v>3</v>
      </c>
      <c r="G37" s="45">
        <v>2541</v>
      </c>
      <c r="H37" s="179" t="s">
        <v>771</v>
      </c>
      <c r="I37" s="180">
        <v>191</v>
      </c>
      <c r="J37" s="310">
        <v>2098162</v>
      </c>
      <c r="K37" s="280">
        <v>15</v>
      </c>
      <c r="L37" s="280">
        <v>1500</v>
      </c>
      <c r="M37" s="278">
        <f t="shared" si="3"/>
        <v>206</v>
      </c>
      <c r="N37" s="278">
        <f t="shared" si="3"/>
        <v>2099662</v>
      </c>
      <c r="O37" s="247"/>
    </row>
    <row r="38" spans="1:15" x14ac:dyDescent="0.4">
      <c r="A38" s="300">
        <v>31</v>
      </c>
      <c r="B38" s="298" t="s">
        <v>685</v>
      </c>
      <c r="C38" s="293">
        <v>4</v>
      </c>
      <c r="D38" s="294" t="s">
        <v>686</v>
      </c>
      <c r="E38" s="293" t="s">
        <v>7</v>
      </c>
      <c r="F38" s="293" t="s">
        <v>3</v>
      </c>
      <c r="G38" s="45">
        <v>2542</v>
      </c>
      <c r="H38" s="179" t="s">
        <v>687</v>
      </c>
      <c r="I38" s="180">
        <v>114</v>
      </c>
      <c r="J38" s="310">
        <v>49949</v>
      </c>
      <c r="K38" s="280">
        <v>10</v>
      </c>
      <c r="L38" s="280">
        <v>1000</v>
      </c>
      <c r="M38" s="278">
        <f t="shared" si="3"/>
        <v>124</v>
      </c>
      <c r="N38" s="278">
        <f t="shared" si="3"/>
        <v>50949</v>
      </c>
      <c r="O38" s="247"/>
    </row>
    <row r="39" spans="1:15" x14ac:dyDescent="0.4">
      <c r="A39" s="307">
        <v>32</v>
      </c>
      <c r="B39" s="298" t="s">
        <v>768</v>
      </c>
      <c r="C39" s="293">
        <v>7</v>
      </c>
      <c r="D39" s="294" t="s">
        <v>686</v>
      </c>
      <c r="E39" s="293" t="s">
        <v>7</v>
      </c>
      <c r="F39" s="293" t="s">
        <v>3</v>
      </c>
      <c r="G39" s="45">
        <v>2541</v>
      </c>
      <c r="H39" s="179" t="s">
        <v>769</v>
      </c>
      <c r="I39" s="180">
        <v>85</v>
      </c>
      <c r="J39" s="310">
        <v>473800</v>
      </c>
      <c r="K39" s="280">
        <v>15</v>
      </c>
      <c r="L39" s="280">
        <v>1500</v>
      </c>
      <c r="M39" s="278">
        <f t="shared" si="3"/>
        <v>100</v>
      </c>
      <c r="N39" s="278">
        <f t="shared" si="3"/>
        <v>475300</v>
      </c>
      <c r="O39" s="247"/>
    </row>
    <row r="40" spans="1:15" x14ac:dyDescent="0.4">
      <c r="A40" s="293">
        <v>33</v>
      </c>
      <c r="B40" s="298" t="s">
        <v>691</v>
      </c>
      <c r="C40" s="293">
        <v>3</v>
      </c>
      <c r="D40" s="293" t="s">
        <v>70</v>
      </c>
      <c r="E40" s="293" t="s">
        <v>7</v>
      </c>
      <c r="F40" s="293" t="s">
        <v>3</v>
      </c>
      <c r="G40" s="295" t="s">
        <v>692</v>
      </c>
      <c r="H40" s="169" t="s">
        <v>693</v>
      </c>
      <c r="I40" s="293">
        <v>154</v>
      </c>
      <c r="J40" s="310">
        <v>1156900</v>
      </c>
      <c r="K40" s="280">
        <v>15</v>
      </c>
      <c r="L40" s="280">
        <v>1500</v>
      </c>
      <c r="M40" s="278">
        <f t="shared" si="3"/>
        <v>169</v>
      </c>
      <c r="N40" s="278">
        <f t="shared" si="3"/>
        <v>1158400</v>
      </c>
      <c r="O40" s="387"/>
    </row>
    <row r="41" spans="1:15" x14ac:dyDescent="0.4">
      <c r="A41" s="300">
        <v>34</v>
      </c>
      <c r="B41" s="169" t="s">
        <v>694</v>
      </c>
      <c r="C41" s="293">
        <v>5</v>
      </c>
      <c r="D41" s="293" t="s">
        <v>70</v>
      </c>
      <c r="E41" s="293" t="s">
        <v>7</v>
      </c>
      <c r="F41" s="293" t="s">
        <v>3</v>
      </c>
      <c r="G41" s="295" t="s">
        <v>695</v>
      </c>
      <c r="H41" s="169" t="s">
        <v>696</v>
      </c>
      <c r="I41" s="293">
        <v>265</v>
      </c>
      <c r="J41" s="310">
        <v>1596100</v>
      </c>
      <c r="K41" s="280">
        <v>13</v>
      </c>
      <c r="L41" s="280">
        <v>1300</v>
      </c>
      <c r="M41" s="278">
        <f t="shared" si="3"/>
        <v>278</v>
      </c>
      <c r="N41" s="278">
        <f t="shared" si="3"/>
        <v>1597400</v>
      </c>
      <c r="O41" s="387"/>
    </row>
    <row r="42" spans="1:15" x14ac:dyDescent="0.4">
      <c r="A42" s="307">
        <v>35</v>
      </c>
      <c r="B42" s="298" t="s">
        <v>69</v>
      </c>
      <c r="C42" s="293">
        <v>7</v>
      </c>
      <c r="D42" s="293" t="s">
        <v>70</v>
      </c>
      <c r="E42" s="293" t="s">
        <v>7</v>
      </c>
      <c r="F42" s="293" t="s">
        <v>3</v>
      </c>
      <c r="G42" s="295">
        <v>2531</v>
      </c>
      <c r="H42" s="169" t="s">
        <v>71</v>
      </c>
      <c r="I42" s="293">
        <v>693</v>
      </c>
      <c r="J42" s="310">
        <v>3582450</v>
      </c>
      <c r="K42" s="280">
        <v>15</v>
      </c>
      <c r="L42" s="280">
        <v>750</v>
      </c>
      <c r="M42" s="278">
        <f t="shared" si="3"/>
        <v>708</v>
      </c>
      <c r="N42" s="278">
        <f t="shared" si="3"/>
        <v>3583200</v>
      </c>
      <c r="O42" s="387"/>
    </row>
    <row r="43" spans="1:15" x14ac:dyDescent="0.4">
      <c r="A43" s="293">
        <v>36</v>
      </c>
      <c r="B43" s="169" t="s">
        <v>72</v>
      </c>
      <c r="C43" s="293">
        <v>9</v>
      </c>
      <c r="D43" s="293" t="s">
        <v>70</v>
      </c>
      <c r="E43" s="293" t="s">
        <v>7</v>
      </c>
      <c r="F43" s="293" t="s">
        <v>3</v>
      </c>
      <c r="G43" s="295">
        <v>2544</v>
      </c>
      <c r="H43" s="169" t="s">
        <v>73</v>
      </c>
      <c r="I43" s="293">
        <v>145</v>
      </c>
      <c r="J43" s="310">
        <v>962850</v>
      </c>
      <c r="K43" s="280">
        <v>15</v>
      </c>
      <c r="L43" s="280">
        <v>1500</v>
      </c>
      <c r="M43" s="278">
        <f t="shared" si="3"/>
        <v>160</v>
      </c>
      <c r="N43" s="278">
        <f t="shared" si="3"/>
        <v>964350</v>
      </c>
      <c r="O43" s="387"/>
    </row>
    <row r="44" spans="1:15" x14ac:dyDescent="0.4">
      <c r="A44" s="300">
        <v>37</v>
      </c>
      <c r="B44" s="169" t="s">
        <v>694</v>
      </c>
      <c r="C44" s="293">
        <v>13</v>
      </c>
      <c r="D44" s="293" t="s">
        <v>70</v>
      </c>
      <c r="E44" s="293" t="s">
        <v>7</v>
      </c>
      <c r="F44" s="293" t="s">
        <v>3</v>
      </c>
      <c r="G44" s="295" t="s">
        <v>89</v>
      </c>
      <c r="H44" s="169" t="s">
        <v>772</v>
      </c>
      <c r="I44" s="293">
        <v>333</v>
      </c>
      <c r="J44" s="310">
        <v>2500460</v>
      </c>
      <c r="K44" s="280">
        <v>17</v>
      </c>
      <c r="L44" s="280">
        <v>1700</v>
      </c>
      <c r="M44" s="278">
        <f t="shared" si="3"/>
        <v>350</v>
      </c>
      <c r="N44" s="278">
        <f t="shared" si="3"/>
        <v>2502160</v>
      </c>
      <c r="O44" s="387"/>
    </row>
    <row r="45" spans="1:15" x14ac:dyDescent="0.4">
      <c r="A45" s="307">
        <v>38</v>
      </c>
      <c r="B45" s="169" t="s">
        <v>74</v>
      </c>
      <c r="C45" s="293">
        <v>4</v>
      </c>
      <c r="D45" s="293" t="s">
        <v>75</v>
      </c>
      <c r="E45" s="293" t="s">
        <v>7</v>
      </c>
      <c r="F45" s="293" t="s">
        <v>3</v>
      </c>
      <c r="G45" s="295" t="s">
        <v>76</v>
      </c>
      <c r="H45" s="169" t="s">
        <v>77</v>
      </c>
      <c r="I45" s="293">
        <v>93</v>
      </c>
      <c r="J45" s="310">
        <v>107400</v>
      </c>
      <c r="K45" s="280">
        <v>16</v>
      </c>
      <c r="L45" s="280">
        <v>800</v>
      </c>
      <c r="M45" s="278">
        <f t="shared" si="3"/>
        <v>109</v>
      </c>
      <c r="N45" s="278">
        <f t="shared" si="3"/>
        <v>108200</v>
      </c>
      <c r="O45" s="247"/>
    </row>
    <row r="46" spans="1:15" x14ac:dyDescent="0.4">
      <c r="A46" s="293">
        <v>39</v>
      </c>
      <c r="B46" s="169" t="s">
        <v>78</v>
      </c>
      <c r="C46" s="293">
        <v>6</v>
      </c>
      <c r="D46" s="293" t="s">
        <v>75</v>
      </c>
      <c r="E46" s="293" t="s">
        <v>7</v>
      </c>
      <c r="F46" s="293" t="s">
        <v>3</v>
      </c>
      <c r="G46" s="295" t="s">
        <v>79</v>
      </c>
      <c r="H46" s="169" t="s">
        <v>80</v>
      </c>
      <c r="I46" s="293">
        <v>209</v>
      </c>
      <c r="J46" s="310">
        <v>48500</v>
      </c>
      <c r="K46" s="280">
        <v>12</v>
      </c>
      <c r="L46" s="280">
        <v>1200</v>
      </c>
      <c r="M46" s="278">
        <f t="shared" si="3"/>
        <v>221</v>
      </c>
      <c r="N46" s="278">
        <f t="shared" si="3"/>
        <v>49700</v>
      </c>
      <c r="O46" s="247"/>
    </row>
    <row r="47" spans="1:15" x14ac:dyDescent="0.4">
      <c r="A47" s="300">
        <v>40</v>
      </c>
      <c r="B47" s="169" t="s">
        <v>81</v>
      </c>
      <c r="C47" s="293">
        <v>10</v>
      </c>
      <c r="D47" s="293" t="s">
        <v>75</v>
      </c>
      <c r="E47" s="293" t="s">
        <v>7</v>
      </c>
      <c r="F47" s="293" t="s">
        <v>3</v>
      </c>
      <c r="G47" s="295" t="s">
        <v>82</v>
      </c>
      <c r="H47" s="169" t="s">
        <v>83</v>
      </c>
      <c r="I47" s="293">
        <v>182</v>
      </c>
      <c r="J47" s="310">
        <v>1302650</v>
      </c>
      <c r="K47" s="280">
        <v>18</v>
      </c>
      <c r="L47" s="280">
        <v>1800</v>
      </c>
      <c r="M47" s="278">
        <f t="shared" si="3"/>
        <v>200</v>
      </c>
      <c r="N47" s="278">
        <f t="shared" si="3"/>
        <v>1304450</v>
      </c>
      <c r="O47" s="247"/>
    </row>
    <row r="48" spans="1:15" x14ac:dyDescent="0.4">
      <c r="A48" s="307">
        <v>41</v>
      </c>
      <c r="B48" s="169" t="s">
        <v>84</v>
      </c>
      <c r="C48" s="293">
        <v>13</v>
      </c>
      <c r="D48" s="293" t="s">
        <v>75</v>
      </c>
      <c r="E48" s="293" t="s">
        <v>7</v>
      </c>
      <c r="F48" s="293" t="s">
        <v>3</v>
      </c>
      <c r="G48" s="295" t="s">
        <v>85</v>
      </c>
      <c r="H48" s="169" t="s">
        <v>86</v>
      </c>
      <c r="I48" s="293">
        <v>247</v>
      </c>
      <c r="J48" s="310">
        <v>826400</v>
      </c>
      <c r="K48" s="280">
        <v>24</v>
      </c>
      <c r="L48" s="280">
        <v>4800</v>
      </c>
      <c r="M48" s="278">
        <f t="shared" si="3"/>
        <v>271</v>
      </c>
      <c r="N48" s="278">
        <f t="shared" si="3"/>
        <v>831200</v>
      </c>
      <c r="O48" s="247"/>
    </row>
    <row r="49" spans="1:15" x14ac:dyDescent="0.4">
      <c r="A49" s="293">
        <v>42</v>
      </c>
      <c r="B49" s="169" t="s">
        <v>832</v>
      </c>
      <c r="C49" s="293">
        <v>15</v>
      </c>
      <c r="D49" s="293" t="s">
        <v>75</v>
      </c>
      <c r="E49" s="293" t="s">
        <v>7</v>
      </c>
      <c r="F49" s="293" t="s">
        <v>3</v>
      </c>
      <c r="G49" s="295" t="s">
        <v>758</v>
      </c>
      <c r="H49" s="169" t="s">
        <v>835</v>
      </c>
      <c r="I49" s="293">
        <v>110</v>
      </c>
      <c r="J49" s="310">
        <v>326500</v>
      </c>
      <c r="K49" s="280">
        <v>26</v>
      </c>
      <c r="L49" s="280">
        <v>5000</v>
      </c>
      <c r="M49" s="278">
        <f t="shared" si="3"/>
        <v>136</v>
      </c>
      <c r="N49" s="278">
        <f t="shared" si="3"/>
        <v>331500</v>
      </c>
      <c r="O49" s="247"/>
    </row>
    <row r="50" spans="1:15" x14ac:dyDescent="0.4">
      <c r="A50" s="300">
        <v>43</v>
      </c>
      <c r="B50" s="169" t="s">
        <v>87</v>
      </c>
      <c r="C50" s="293">
        <v>4</v>
      </c>
      <c r="D50" s="293" t="s">
        <v>88</v>
      </c>
      <c r="E50" s="293" t="s">
        <v>7</v>
      </c>
      <c r="F50" s="293" t="s">
        <v>3</v>
      </c>
      <c r="G50" s="295" t="s">
        <v>89</v>
      </c>
      <c r="H50" s="169" t="s">
        <v>90</v>
      </c>
      <c r="I50" s="293">
        <v>110</v>
      </c>
      <c r="J50" s="310">
        <v>331500</v>
      </c>
      <c r="K50" s="280">
        <v>25</v>
      </c>
      <c r="L50" s="280">
        <v>2500</v>
      </c>
      <c r="M50" s="278">
        <f t="shared" si="3"/>
        <v>135</v>
      </c>
      <c r="N50" s="278">
        <f t="shared" si="3"/>
        <v>334000</v>
      </c>
      <c r="O50" s="276"/>
    </row>
    <row r="51" spans="1:15" x14ac:dyDescent="0.4">
      <c r="A51" s="307">
        <v>44</v>
      </c>
      <c r="B51" s="298" t="s">
        <v>834</v>
      </c>
      <c r="C51" s="293">
        <v>2</v>
      </c>
      <c r="D51" s="294" t="s">
        <v>88</v>
      </c>
      <c r="E51" s="293" t="s">
        <v>7</v>
      </c>
      <c r="F51" s="293" t="s">
        <v>3</v>
      </c>
      <c r="G51" s="295" t="s">
        <v>82</v>
      </c>
      <c r="H51" s="169" t="s">
        <v>774</v>
      </c>
      <c r="I51" s="293">
        <v>406</v>
      </c>
      <c r="J51" s="310">
        <v>7306500</v>
      </c>
      <c r="K51" s="280">
        <v>12</v>
      </c>
      <c r="L51" s="280">
        <v>1200</v>
      </c>
      <c r="M51" s="278">
        <f t="shared" si="3"/>
        <v>418</v>
      </c>
      <c r="N51" s="278">
        <f t="shared" si="3"/>
        <v>7307700</v>
      </c>
      <c r="O51" s="276"/>
    </row>
    <row r="52" spans="1:15" x14ac:dyDescent="0.4">
      <c r="A52" s="293">
        <v>45</v>
      </c>
      <c r="B52" s="298" t="s">
        <v>833</v>
      </c>
      <c r="C52" s="293">
        <v>6</v>
      </c>
      <c r="D52" s="294" t="s">
        <v>88</v>
      </c>
      <c r="E52" s="293" t="s">
        <v>7</v>
      </c>
      <c r="F52" s="293" t="s">
        <v>3</v>
      </c>
      <c r="G52" s="295" t="s">
        <v>181</v>
      </c>
      <c r="H52" s="169" t="s">
        <v>836</v>
      </c>
      <c r="I52" s="293">
        <v>290</v>
      </c>
      <c r="J52" s="310">
        <v>1512100</v>
      </c>
      <c r="K52" s="280">
        <v>20</v>
      </c>
      <c r="L52" s="280">
        <v>2000</v>
      </c>
      <c r="M52" s="278">
        <f t="shared" si="3"/>
        <v>310</v>
      </c>
      <c r="N52" s="278">
        <f t="shared" si="3"/>
        <v>1514100</v>
      </c>
      <c r="O52" s="276"/>
    </row>
    <row r="53" spans="1:15" x14ac:dyDescent="0.4">
      <c r="A53" s="300">
        <v>46</v>
      </c>
      <c r="B53" s="298" t="s">
        <v>683</v>
      </c>
      <c r="C53" s="293">
        <v>7</v>
      </c>
      <c r="D53" s="294" t="s">
        <v>88</v>
      </c>
      <c r="E53" s="293" t="s">
        <v>7</v>
      </c>
      <c r="F53" s="293" t="s">
        <v>3</v>
      </c>
      <c r="G53" s="45">
        <v>2542</v>
      </c>
      <c r="H53" s="179" t="s">
        <v>684</v>
      </c>
      <c r="I53" s="293">
        <v>246</v>
      </c>
      <c r="J53" s="310">
        <v>1038189</v>
      </c>
      <c r="K53" s="280">
        <v>19</v>
      </c>
      <c r="L53" s="280">
        <v>1900</v>
      </c>
      <c r="M53" s="278">
        <f t="shared" ref="M53:N53" si="4">I53+K53</f>
        <v>265</v>
      </c>
      <c r="N53" s="278">
        <f t="shared" si="4"/>
        <v>1040089</v>
      </c>
      <c r="O53" s="276"/>
    </row>
    <row r="54" spans="1:15" ht="21.6" thickBot="1" x14ac:dyDescent="0.45">
      <c r="A54" s="287"/>
      <c r="B54" s="667" t="s">
        <v>2</v>
      </c>
      <c r="C54" s="668"/>
      <c r="D54" s="668"/>
      <c r="E54" s="668"/>
      <c r="F54" s="668"/>
      <c r="G54" s="668"/>
      <c r="H54" s="669"/>
      <c r="I54" s="287"/>
      <c r="J54" s="311">
        <f>SUM(J27:J53)</f>
        <v>29424806</v>
      </c>
      <c r="K54" s="312">
        <f t="shared" ref="K54:N54" si="5">SUM(K27:K53)</f>
        <v>444</v>
      </c>
      <c r="L54" s="311">
        <f t="shared" si="5"/>
        <v>51350</v>
      </c>
      <c r="M54" s="311">
        <f t="shared" si="5"/>
        <v>6192</v>
      </c>
      <c r="N54" s="311">
        <f t="shared" si="5"/>
        <v>29476156</v>
      </c>
      <c r="O54" s="388"/>
    </row>
    <row r="55" spans="1:15" x14ac:dyDescent="0.4">
      <c r="A55" s="318">
        <v>47</v>
      </c>
      <c r="B55" s="298" t="s">
        <v>697</v>
      </c>
      <c r="C55" s="180">
        <v>2</v>
      </c>
      <c r="D55" s="180" t="s">
        <v>92</v>
      </c>
      <c r="E55" s="180" t="s">
        <v>9</v>
      </c>
      <c r="F55" s="180" t="s">
        <v>3</v>
      </c>
      <c r="G55" s="279">
        <v>2540</v>
      </c>
      <c r="H55" s="179" t="s">
        <v>700</v>
      </c>
      <c r="I55" s="180">
        <v>54</v>
      </c>
      <c r="J55" s="182">
        <v>107980</v>
      </c>
      <c r="K55" s="182">
        <v>0</v>
      </c>
      <c r="L55" s="182">
        <v>0</v>
      </c>
      <c r="M55" s="278">
        <f t="shared" ref="M55:N70" si="6">I55+K55</f>
        <v>54</v>
      </c>
      <c r="N55" s="278">
        <f t="shared" si="6"/>
        <v>107980</v>
      </c>
      <c r="O55" s="290"/>
    </row>
    <row r="56" spans="1:15" x14ac:dyDescent="0.4">
      <c r="A56" s="318">
        <v>48</v>
      </c>
      <c r="B56" s="322" t="s">
        <v>698</v>
      </c>
      <c r="C56" s="318">
        <v>3</v>
      </c>
      <c r="D56" s="319" t="s">
        <v>92</v>
      </c>
      <c r="E56" s="291" t="s">
        <v>9</v>
      </c>
      <c r="F56" s="291" t="s">
        <v>3</v>
      </c>
      <c r="G56" s="279">
        <v>2545</v>
      </c>
      <c r="H56" s="290" t="s">
        <v>699</v>
      </c>
      <c r="I56" s="291">
        <v>35</v>
      </c>
      <c r="J56" s="320">
        <v>25250</v>
      </c>
      <c r="K56" s="320">
        <v>0</v>
      </c>
      <c r="L56" s="320">
        <v>0</v>
      </c>
      <c r="M56" s="278">
        <f t="shared" si="6"/>
        <v>35</v>
      </c>
      <c r="N56" s="278">
        <f t="shared" si="6"/>
        <v>25250</v>
      </c>
      <c r="O56" s="290"/>
    </row>
    <row r="57" spans="1:15" x14ac:dyDescent="0.4">
      <c r="A57" s="318">
        <v>49</v>
      </c>
      <c r="B57" s="322" t="s">
        <v>91</v>
      </c>
      <c r="C57" s="318">
        <v>5</v>
      </c>
      <c r="D57" s="319" t="s">
        <v>92</v>
      </c>
      <c r="E57" s="291" t="s">
        <v>9</v>
      </c>
      <c r="F57" s="291" t="s">
        <v>3</v>
      </c>
      <c r="G57" s="345" t="s">
        <v>93</v>
      </c>
      <c r="H57" s="290" t="s">
        <v>94</v>
      </c>
      <c r="I57" s="291">
        <v>62</v>
      </c>
      <c r="J57" s="320">
        <v>38090</v>
      </c>
      <c r="K57" s="320">
        <v>0</v>
      </c>
      <c r="L57" s="320">
        <v>0</v>
      </c>
      <c r="M57" s="278">
        <f t="shared" si="6"/>
        <v>62</v>
      </c>
      <c r="N57" s="278">
        <f t="shared" si="6"/>
        <v>38090</v>
      </c>
      <c r="O57" s="290"/>
    </row>
    <row r="58" spans="1:15" x14ac:dyDescent="0.4">
      <c r="A58" s="318">
        <v>50</v>
      </c>
      <c r="B58" s="276" t="s">
        <v>95</v>
      </c>
      <c r="C58" s="180">
        <v>1</v>
      </c>
      <c r="D58" s="180" t="s">
        <v>96</v>
      </c>
      <c r="E58" s="180" t="s">
        <v>9</v>
      </c>
      <c r="F58" s="180" t="s">
        <v>3</v>
      </c>
      <c r="G58" s="346" t="s">
        <v>97</v>
      </c>
      <c r="H58" s="276" t="s">
        <v>98</v>
      </c>
      <c r="I58" s="180">
        <v>53</v>
      </c>
      <c r="J58" s="182">
        <v>19341</v>
      </c>
      <c r="K58" s="182">
        <v>0</v>
      </c>
      <c r="L58" s="182">
        <v>0</v>
      </c>
      <c r="M58" s="278">
        <f t="shared" si="6"/>
        <v>53</v>
      </c>
      <c r="N58" s="278">
        <f t="shared" si="6"/>
        <v>19341</v>
      </c>
      <c r="O58" s="276"/>
    </row>
    <row r="59" spans="1:15" x14ac:dyDescent="0.4">
      <c r="A59" s="318">
        <v>51</v>
      </c>
      <c r="B59" s="324" t="s">
        <v>701</v>
      </c>
      <c r="C59" s="180">
        <v>2</v>
      </c>
      <c r="D59" s="180" t="s">
        <v>96</v>
      </c>
      <c r="E59" s="180" t="s">
        <v>9</v>
      </c>
      <c r="F59" s="180" t="s">
        <v>3</v>
      </c>
      <c r="G59" s="279">
        <v>2544</v>
      </c>
      <c r="H59" s="276" t="s">
        <v>702</v>
      </c>
      <c r="I59" s="180">
        <v>50</v>
      </c>
      <c r="J59" s="182">
        <v>45120</v>
      </c>
      <c r="K59" s="182">
        <v>0</v>
      </c>
      <c r="L59" s="182">
        <v>0</v>
      </c>
      <c r="M59" s="278">
        <f t="shared" si="6"/>
        <v>50</v>
      </c>
      <c r="N59" s="278">
        <f t="shared" si="6"/>
        <v>45120</v>
      </c>
      <c r="O59" s="276"/>
    </row>
    <row r="60" spans="1:15" x14ac:dyDescent="0.4">
      <c r="A60" s="318">
        <v>52</v>
      </c>
      <c r="B60" s="324" t="s">
        <v>99</v>
      </c>
      <c r="C60" s="180">
        <v>3</v>
      </c>
      <c r="D60" s="180" t="s">
        <v>96</v>
      </c>
      <c r="E60" s="180" t="s">
        <v>9</v>
      </c>
      <c r="F60" s="180" t="s">
        <v>3</v>
      </c>
      <c r="G60" s="346" t="s">
        <v>100</v>
      </c>
      <c r="H60" s="276" t="s">
        <v>101</v>
      </c>
      <c r="I60" s="180">
        <v>30</v>
      </c>
      <c r="J60" s="182">
        <v>95272</v>
      </c>
      <c r="K60" s="182">
        <v>0</v>
      </c>
      <c r="L60" s="182">
        <v>0</v>
      </c>
      <c r="M60" s="278">
        <f t="shared" si="6"/>
        <v>30</v>
      </c>
      <c r="N60" s="278">
        <f t="shared" si="6"/>
        <v>95272</v>
      </c>
      <c r="O60" s="180"/>
    </row>
    <row r="61" spans="1:15" x14ac:dyDescent="0.4">
      <c r="A61" s="318">
        <v>53</v>
      </c>
      <c r="B61" s="298" t="s">
        <v>349</v>
      </c>
      <c r="C61" s="180">
        <v>4</v>
      </c>
      <c r="D61" s="180" t="s">
        <v>96</v>
      </c>
      <c r="E61" s="180" t="s">
        <v>9</v>
      </c>
      <c r="F61" s="180" t="s">
        <v>3</v>
      </c>
      <c r="G61" s="279">
        <v>2545</v>
      </c>
      <c r="H61" s="179" t="s">
        <v>335</v>
      </c>
      <c r="I61" s="180">
        <v>83</v>
      </c>
      <c r="J61" s="182">
        <v>150800</v>
      </c>
      <c r="K61" s="182">
        <v>0</v>
      </c>
      <c r="L61" s="182">
        <v>0</v>
      </c>
      <c r="M61" s="278">
        <f t="shared" si="6"/>
        <v>83</v>
      </c>
      <c r="N61" s="278">
        <f t="shared" si="6"/>
        <v>150800</v>
      </c>
      <c r="O61" s="180"/>
    </row>
    <row r="62" spans="1:15" x14ac:dyDescent="0.4">
      <c r="A62" s="318">
        <v>54</v>
      </c>
      <c r="B62" s="298" t="s">
        <v>703</v>
      </c>
      <c r="C62" s="180">
        <v>5</v>
      </c>
      <c r="D62" s="180" t="s">
        <v>96</v>
      </c>
      <c r="E62" s="180" t="s">
        <v>9</v>
      </c>
      <c r="F62" s="180" t="s">
        <v>3</v>
      </c>
      <c r="G62" s="279">
        <v>2530</v>
      </c>
      <c r="H62" s="179" t="s">
        <v>704</v>
      </c>
      <c r="I62" s="180">
        <v>92</v>
      </c>
      <c r="J62" s="182">
        <v>469333</v>
      </c>
      <c r="K62" s="182">
        <v>0</v>
      </c>
      <c r="L62" s="182">
        <v>0</v>
      </c>
      <c r="M62" s="278">
        <f t="shared" si="6"/>
        <v>92</v>
      </c>
      <c r="N62" s="278">
        <f t="shared" si="6"/>
        <v>469333</v>
      </c>
      <c r="O62" s="180"/>
    </row>
    <row r="63" spans="1:15" x14ac:dyDescent="0.4">
      <c r="A63" s="318">
        <v>55</v>
      </c>
      <c r="B63" s="298" t="s">
        <v>705</v>
      </c>
      <c r="C63" s="180">
        <v>1</v>
      </c>
      <c r="D63" s="180" t="s">
        <v>103</v>
      </c>
      <c r="E63" s="180" t="s">
        <v>9</v>
      </c>
      <c r="F63" s="180" t="s">
        <v>3</v>
      </c>
      <c r="G63" s="279">
        <v>2564</v>
      </c>
      <c r="H63" s="179" t="s">
        <v>706</v>
      </c>
      <c r="I63" s="180">
        <v>80</v>
      </c>
      <c r="J63" s="182">
        <v>28850</v>
      </c>
      <c r="K63" s="182">
        <v>0</v>
      </c>
      <c r="L63" s="182">
        <v>0</v>
      </c>
      <c r="M63" s="278">
        <f t="shared" si="6"/>
        <v>80</v>
      </c>
      <c r="N63" s="278">
        <f t="shared" si="6"/>
        <v>28850</v>
      </c>
      <c r="O63" s="180"/>
    </row>
    <row r="64" spans="1:15" x14ac:dyDescent="0.4">
      <c r="A64" s="318">
        <v>56</v>
      </c>
      <c r="B64" s="298" t="s">
        <v>340</v>
      </c>
      <c r="C64" s="180">
        <v>2</v>
      </c>
      <c r="D64" s="180" t="s">
        <v>103</v>
      </c>
      <c r="E64" s="180" t="s">
        <v>9</v>
      </c>
      <c r="F64" s="180" t="s">
        <v>3</v>
      </c>
      <c r="G64" s="279">
        <v>2558</v>
      </c>
      <c r="H64" s="169" t="s">
        <v>323</v>
      </c>
      <c r="I64" s="180">
        <v>47</v>
      </c>
      <c r="J64" s="182">
        <v>37200</v>
      </c>
      <c r="K64" s="182">
        <v>0</v>
      </c>
      <c r="L64" s="182">
        <v>0</v>
      </c>
      <c r="M64" s="278">
        <f t="shared" si="6"/>
        <v>47</v>
      </c>
      <c r="N64" s="278">
        <f t="shared" si="6"/>
        <v>37200</v>
      </c>
      <c r="O64" s="180"/>
    </row>
    <row r="65" spans="1:15" x14ac:dyDescent="0.4">
      <c r="A65" s="318">
        <v>57</v>
      </c>
      <c r="B65" s="276" t="s">
        <v>102</v>
      </c>
      <c r="C65" s="180">
        <v>4</v>
      </c>
      <c r="D65" s="180" t="s">
        <v>103</v>
      </c>
      <c r="E65" s="180" t="s">
        <v>9</v>
      </c>
      <c r="F65" s="180" t="s">
        <v>3</v>
      </c>
      <c r="G65" s="346" t="s">
        <v>93</v>
      </c>
      <c r="H65" s="276" t="s">
        <v>104</v>
      </c>
      <c r="I65" s="180">
        <v>48</v>
      </c>
      <c r="J65" s="182">
        <v>66110</v>
      </c>
      <c r="K65" s="182">
        <v>0</v>
      </c>
      <c r="L65" s="182">
        <v>0</v>
      </c>
      <c r="M65" s="278">
        <f t="shared" si="6"/>
        <v>48</v>
      </c>
      <c r="N65" s="278">
        <f t="shared" si="6"/>
        <v>66110</v>
      </c>
      <c r="O65" s="276"/>
    </row>
    <row r="66" spans="1:15" x14ac:dyDescent="0.4">
      <c r="A66" s="318">
        <v>58</v>
      </c>
      <c r="B66" s="298" t="s">
        <v>346</v>
      </c>
      <c r="C66" s="180">
        <v>5</v>
      </c>
      <c r="D66" s="180" t="s">
        <v>103</v>
      </c>
      <c r="E66" s="180" t="s">
        <v>9</v>
      </c>
      <c r="F66" s="180" t="s">
        <v>3</v>
      </c>
      <c r="G66" s="279">
        <v>2545</v>
      </c>
      <c r="H66" s="179" t="s">
        <v>332</v>
      </c>
      <c r="I66" s="180">
        <v>77</v>
      </c>
      <c r="J66" s="182">
        <v>150200</v>
      </c>
      <c r="K66" s="182">
        <v>0</v>
      </c>
      <c r="L66" s="182">
        <v>0</v>
      </c>
      <c r="M66" s="278">
        <f t="shared" si="6"/>
        <v>77</v>
      </c>
      <c r="N66" s="278">
        <f t="shared" si="6"/>
        <v>150200</v>
      </c>
      <c r="O66" s="276"/>
    </row>
    <row r="67" spans="1:15" x14ac:dyDescent="0.4">
      <c r="A67" s="318">
        <v>59</v>
      </c>
      <c r="B67" s="298" t="s">
        <v>345</v>
      </c>
      <c r="C67" s="180">
        <v>6</v>
      </c>
      <c r="D67" s="180" t="s">
        <v>103</v>
      </c>
      <c r="E67" s="180" t="s">
        <v>9</v>
      </c>
      <c r="F67" s="180" t="s">
        <v>3</v>
      </c>
      <c r="G67" s="279">
        <v>2546</v>
      </c>
      <c r="H67" s="179" t="s">
        <v>330</v>
      </c>
      <c r="I67" s="180">
        <v>45</v>
      </c>
      <c r="J67" s="182">
        <v>52200</v>
      </c>
      <c r="K67" s="182">
        <v>0</v>
      </c>
      <c r="L67" s="182">
        <v>0</v>
      </c>
      <c r="M67" s="278">
        <f t="shared" si="6"/>
        <v>45</v>
      </c>
      <c r="N67" s="278">
        <f t="shared" si="6"/>
        <v>52200</v>
      </c>
      <c r="O67" s="276"/>
    </row>
    <row r="68" spans="1:15" x14ac:dyDescent="0.4">
      <c r="A68" s="318">
        <v>60</v>
      </c>
      <c r="B68" s="298" t="s">
        <v>345</v>
      </c>
      <c r="C68" s="180">
        <v>7</v>
      </c>
      <c r="D68" s="180" t="s">
        <v>103</v>
      </c>
      <c r="E68" s="180" t="s">
        <v>9</v>
      </c>
      <c r="F68" s="180" t="s">
        <v>3</v>
      </c>
      <c r="G68" s="279">
        <v>2567</v>
      </c>
      <c r="H68" s="179" t="s">
        <v>331</v>
      </c>
      <c r="I68" s="180">
        <v>64</v>
      </c>
      <c r="J68" s="182">
        <v>116360</v>
      </c>
      <c r="K68" s="182">
        <v>0</v>
      </c>
      <c r="L68" s="182">
        <v>0</v>
      </c>
      <c r="M68" s="278">
        <f t="shared" si="6"/>
        <v>64</v>
      </c>
      <c r="N68" s="278">
        <f t="shared" si="6"/>
        <v>116360</v>
      </c>
      <c r="O68" s="276"/>
    </row>
    <row r="69" spans="1:15" x14ac:dyDescent="0.4">
      <c r="A69" s="318">
        <v>61</v>
      </c>
      <c r="B69" s="298" t="s">
        <v>339</v>
      </c>
      <c r="C69" s="180">
        <v>8</v>
      </c>
      <c r="D69" s="180" t="s">
        <v>103</v>
      </c>
      <c r="E69" s="180" t="s">
        <v>9</v>
      </c>
      <c r="F69" s="180" t="s">
        <v>3</v>
      </c>
      <c r="G69" s="279">
        <v>2542</v>
      </c>
      <c r="H69" s="347" t="s">
        <v>707</v>
      </c>
      <c r="I69" s="180">
        <v>44</v>
      </c>
      <c r="J69" s="182">
        <v>220400</v>
      </c>
      <c r="K69" s="182">
        <v>0</v>
      </c>
      <c r="L69" s="182">
        <v>0</v>
      </c>
      <c r="M69" s="278">
        <f t="shared" si="6"/>
        <v>44</v>
      </c>
      <c r="N69" s="278">
        <f t="shared" si="6"/>
        <v>220400</v>
      </c>
      <c r="O69" s="276"/>
    </row>
    <row r="70" spans="1:15" x14ac:dyDescent="0.4">
      <c r="A70" s="318">
        <v>62</v>
      </c>
      <c r="B70" s="298" t="s">
        <v>339</v>
      </c>
      <c r="C70" s="180">
        <v>9</v>
      </c>
      <c r="D70" s="180" t="s">
        <v>103</v>
      </c>
      <c r="E70" s="180" t="s">
        <v>9</v>
      </c>
      <c r="F70" s="180" t="s">
        <v>3</v>
      </c>
      <c r="G70" s="279">
        <v>2560</v>
      </c>
      <c r="H70" s="179" t="s">
        <v>322</v>
      </c>
      <c r="I70" s="180">
        <v>41</v>
      </c>
      <c r="J70" s="182">
        <v>53500</v>
      </c>
      <c r="K70" s="182">
        <v>0</v>
      </c>
      <c r="L70" s="182">
        <v>0</v>
      </c>
      <c r="M70" s="278">
        <f t="shared" si="6"/>
        <v>41</v>
      </c>
      <c r="N70" s="278">
        <f t="shared" si="6"/>
        <v>53500</v>
      </c>
      <c r="O70" s="276"/>
    </row>
    <row r="71" spans="1:15" x14ac:dyDescent="0.4">
      <c r="A71" s="318">
        <v>63</v>
      </c>
      <c r="B71" s="298" t="s">
        <v>347</v>
      </c>
      <c r="C71" s="180">
        <v>1</v>
      </c>
      <c r="D71" s="180" t="s">
        <v>9</v>
      </c>
      <c r="E71" s="180" t="s">
        <v>9</v>
      </c>
      <c r="F71" s="180" t="s">
        <v>3</v>
      </c>
      <c r="G71" s="279">
        <v>2558</v>
      </c>
      <c r="H71" s="179" t="s">
        <v>333</v>
      </c>
      <c r="I71" s="180">
        <v>66</v>
      </c>
      <c r="J71" s="182">
        <v>153400</v>
      </c>
      <c r="K71" s="182">
        <v>0</v>
      </c>
      <c r="L71" s="182">
        <v>0</v>
      </c>
      <c r="M71" s="278">
        <f t="shared" ref="M71:N80" si="7">I71+K71</f>
        <v>66</v>
      </c>
      <c r="N71" s="278">
        <f t="shared" si="7"/>
        <v>153400</v>
      </c>
      <c r="O71" s="276"/>
    </row>
    <row r="72" spans="1:15" x14ac:dyDescent="0.4">
      <c r="A72" s="318">
        <v>64</v>
      </c>
      <c r="B72" s="298" t="s">
        <v>336</v>
      </c>
      <c r="C72" s="180">
        <v>4</v>
      </c>
      <c r="D72" s="180" t="s">
        <v>9</v>
      </c>
      <c r="E72" s="180" t="s">
        <v>9</v>
      </c>
      <c r="F72" s="180" t="s">
        <v>3</v>
      </c>
      <c r="G72" s="279">
        <v>2560</v>
      </c>
      <c r="H72" s="179" t="s">
        <v>319</v>
      </c>
      <c r="I72" s="180">
        <v>60</v>
      </c>
      <c r="J72" s="182">
        <v>131300</v>
      </c>
      <c r="K72" s="182">
        <v>0</v>
      </c>
      <c r="L72" s="182">
        <v>0</v>
      </c>
      <c r="M72" s="278">
        <f t="shared" si="7"/>
        <v>60</v>
      </c>
      <c r="N72" s="278">
        <f t="shared" si="7"/>
        <v>131300</v>
      </c>
      <c r="O72" s="276"/>
    </row>
    <row r="73" spans="1:15" x14ac:dyDescent="0.4">
      <c r="A73" s="318">
        <v>65</v>
      </c>
      <c r="B73" s="298" t="s">
        <v>337</v>
      </c>
      <c r="C73" s="180">
        <v>5</v>
      </c>
      <c r="D73" s="180" t="s">
        <v>9</v>
      </c>
      <c r="E73" s="180" t="s">
        <v>9</v>
      </c>
      <c r="F73" s="180" t="s">
        <v>3</v>
      </c>
      <c r="G73" s="279">
        <v>2546</v>
      </c>
      <c r="H73" s="179" t="s">
        <v>320</v>
      </c>
      <c r="I73" s="180">
        <v>34</v>
      </c>
      <c r="J73" s="182">
        <v>76360</v>
      </c>
      <c r="K73" s="182">
        <v>0</v>
      </c>
      <c r="L73" s="182">
        <v>0</v>
      </c>
      <c r="M73" s="278">
        <f t="shared" si="7"/>
        <v>34</v>
      </c>
      <c r="N73" s="278">
        <f t="shared" si="7"/>
        <v>76360</v>
      </c>
      <c r="O73" s="276"/>
    </row>
    <row r="74" spans="1:15" x14ac:dyDescent="0.4">
      <c r="A74" s="318">
        <v>66</v>
      </c>
      <c r="B74" s="298" t="s">
        <v>342</v>
      </c>
      <c r="C74" s="180">
        <v>6</v>
      </c>
      <c r="D74" s="180" t="s">
        <v>9</v>
      </c>
      <c r="E74" s="180" t="s">
        <v>9</v>
      </c>
      <c r="F74" s="180" t="s">
        <v>3</v>
      </c>
      <c r="G74" s="279">
        <v>2546</v>
      </c>
      <c r="H74" s="179" t="s">
        <v>326</v>
      </c>
      <c r="I74" s="180">
        <v>59</v>
      </c>
      <c r="J74" s="182">
        <v>13000</v>
      </c>
      <c r="K74" s="182">
        <v>0</v>
      </c>
      <c r="L74" s="182">
        <v>0</v>
      </c>
      <c r="M74" s="278">
        <f t="shared" si="7"/>
        <v>59</v>
      </c>
      <c r="N74" s="278">
        <f t="shared" si="7"/>
        <v>13000</v>
      </c>
      <c r="O74" s="276"/>
    </row>
    <row r="75" spans="1:15" x14ac:dyDescent="0.4">
      <c r="A75" s="318">
        <v>67</v>
      </c>
      <c r="B75" s="298" t="s">
        <v>708</v>
      </c>
      <c r="C75" s="180">
        <v>8</v>
      </c>
      <c r="D75" s="180" t="s">
        <v>9</v>
      </c>
      <c r="E75" s="180" t="s">
        <v>9</v>
      </c>
      <c r="F75" s="180" t="s">
        <v>3</v>
      </c>
      <c r="G75" s="279">
        <v>2566</v>
      </c>
      <c r="H75" s="179" t="s">
        <v>709</v>
      </c>
      <c r="I75" s="180">
        <v>20</v>
      </c>
      <c r="J75" s="182">
        <v>106250</v>
      </c>
      <c r="K75" s="182">
        <v>0</v>
      </c>
      <c r="L75" s="182">
        <v>0</v>
      </c>
      <c r="M75" s="278">
        <f t="shared" si="7"/>
        <v>20</v>
      </c>
      <c r="N75" s="278">
        <f t="shared" si="7"/>
        <v>106250</v>
      </c>
      <c r="O75" s="276"/>
    </row>
    <row r="76" spans="1:15" x14ac:dyDescent="0.4">
      <c r="A76" s="318">
        <v>68</v>
      </c>
      <c r="B76" s="298" t="s">
        <v>721</v>
      </c>
      <c r="C76" s="180">
        <v>9</v>
      </c>
      <c r="D76" s="180" t="s">
        <v>9</v>
      </c>
      <c r="E76" s="180" t="s">
        <v>9</v>
      </c>
      <c r="F76" s="180" t="s">
        <v>3</v>
      </c>
      <c r="G76" s="279">
        <v>2545</v>
      </c>
      <c r="H76" s="169" t="s">
        <v>321</v>
      </c>
      <c r="I76" s="180">
        <v>43</v>
      </c>
      <c r="J76" s="182">
        <v>32800</v>
      </c>
      <c r="K76" s="182">
        <v>0</v>
      </c>
      <c r="L76" s="182">
        <v>0</v>
      </c>
      <c r="M76" s="278">
        <f t="shared" si="7"/>
        <v>43</v>
      </c>
      <c r="N76" s="278">
        <f t="shared" si="7"/>
        <v>32800</v>
      </c>
      <c r="O76" s="276"/>
    </row>
    <row r="77" spans="1:15" x14ac:dyDescent="0.4">
      <c r="A77" s="318">
        <v>69</v>
      </c>
      <c r="B77" s="298" t="s">
        <v>722</v>
      </c>
      <c r="C77" s="180">
        <v>9</v>
      </c>
      <c r="D77" s="180" t="s">
        <v>9</v>
      </c>
      <c r="E77" s="180" t="s">
        <v>9</v>
      </c>
      <c r="F77" s="180" t="s">
        <v>3</v>
      </c>
      <c r="G77" s="279">
        <v>2565</v>
      </c>
      <c r="H77" s="179" t="s">
        <v>710</v>
      </c>
      <c r="I77" s="180">
        <v>28</v>
      </c>
      <c r="J77" s="182">
        <v>3620</v>
      </c>
      <c r="K77" s="182">
        <v>0</v>
      </c>
      <c r="L77" s="182">
        <v>0</v>
      </c>
      <c r="M77" s="278">
        <f t="shared" si="7"/>
        <v>28</v>
      </c>
      <c r="N77" s="278">
        <f t="shared" si="7"/>
        <v>3620</v>
      </c>
      <c r="O77" s="276"/>
    </row>
    <row r="78" spans="1:15" x14ac:dyDescent="0.4">
      <c r="A78" s="318">
        <v>70</v>
      </c>
      <c r="B78" s="298" t="s">
        <v>341</v>
      </c>
      <c r="C78" s="180">
        <v>1</v>
      </c>
      <c r="D78" s="180" t="s">
        <v>324</v>
      </c>
      <c r="E78" s="180" t="s">
        <v>9</v>
      </c>
      <c r="F78" s="180" t="s">
        <v>3</v>
      </c>
      <c r="G78" s="279">
        <v>2544</v>
      </c>
      <c r="H78" s="179" t="s">
        <v>325</v>
      </c>
      <c r="I78" s="180">
        <v>71</v>
      </c>
      <c r="J78" s="182">
        <v>316570</v>
      </c>
      <c r="K78" s="182">
        <v>0</v>
      </c>
      <c r="L78" s="182">
        <v>0</v>
      </c>
      <c r="M78" s="278">
        <f t="shared" si="7"/>
        <v>71</v>
      </c>
      <c r="N78" s="278">
        <f t="shared" si="7"/>
        <v>316570</v>
      </c>
      <c r="O78" s="276"/>
    </row>
    <row r="79" spans="1:15" x14ac:dyDescent="0.4">
      <c r="A79" s="318">
        <v>71</v>
      </c>
      <c r="B79" s="298" t="s">
        <v>344</v>
      </c>
      <c r="C79" s="180">
        <v>1</v>
      </c>
      <c r="D79" s="180" t="s">
        <v>328</v>
      </c>
      <c r="E79" s="180" t="s">
        <v>9</v>
      </c>
      <c r="F79" s="180" t="s">
        <v>3</v>
      </c>
      <c r="G79" s="279">
        <v>2546</v>
      </c>
      <c r="H79" s="179" t="s">
        <v>329</v>
      </c>
      <c r="I79" s="180">
        <v>198</v>
      </c>
      <c r="J79" s="182">
        <v>317276</v>
      </c>
      <c r="K79" s="182">
        <v>0</v>
      </c>
      <c r="L79" s="182">
        <v>0</v>
      </c>
      <c r="M79" s="278">
        <f t="shared" si="7"/>
        <v>198</v>
      </c>
      <c r="N79" s="278">
        <f t="shared" si="7"/>
        <v>317276</v>
      </c>
      <c r="O79" s="276"/>
    </row>
    <row r="80" spans="1:15" x14ac:dyDescent="0.4">
      <c r="A80" s="318">
        <v>72</v>
      </c>
      <c r="B80" s="298" t="s">
        <v>348</v>
      </c>
      <c r="C80" s="180">
        <v>2</v>
      </c>
      <c r="D80" s="180" t="s">
        <v>328</v>
      </c>
      <c r="E80" s="180" t="s">
        <v>9</v>
      </c>
      <c r="F80" s="180" t="s">
        <v>3</v>
      </c>
      <c r="G80" s="279">
        <v>2544</v>
      </c>
      <c r="H80" s="179" t="s">
        <v>334</v>
      </c>
      <c r="I80" s="180">
        <v>43</v>
      </c>
      <c r="J80" s="182">
        <v>26000</v>
      </c>
      <c r="K80" s="182">
        <v>0</v>
      </c>
      <c r="L80" s="182">
        <v>0</v>
      </c>
      <c r="M80" s="278">
        <f t="shared" si="7"/>
        <v>43</v>
      </c>
      <c r="N80" s="278">
        <f t="shared" si="7"/>
        <v>26000</v>
      </c>
      <c r="O80" s="276"/>
    </row>
    <row r="81" spans="1:15" ht="21.6" thickBot="1" x14ac:dyDescent="0.45">
      <c r="A81" s="285"/>
      <c r="B81" s="327"/>
      <c r="C81" s="285"/>
      <c r="D81" s="285" t="s">
        <v>2</v>
      </c>
      <c r="E81" s="326"/>
      <c r="F81" s="326"/>
      <c r="G81" s="285"/>
      <c r="H81" s="326"/>
      <c r="I81" s="285"/>
      <c r="J81" s="328">
        <f>SUM(J55:J80)</f>
        <v>2852582</v>
      </c>
      <c r="K81" s="329">
        <f>SUM(K55:K80)</f>
        <v>0</v>
      </c>
      <c r="L81" s="328">
        <f>SUM(L55:L80)</f>
        <v>0</v>
      </c>
      <c r="M81" s="328">
        <f>SUM(M55:M80)</f>
        <v>1527</v>
      </c>
      <c r="N81" s="328">
        <f>SUM(N55:N80)</f>
        <v>2852582</v>
      </c>
      <c r="O81" s="282"/>
    </row>
    <row r="82" spans="1:15" x14ac:dyDescent="0.4">
      <c r="A82" s="307">
        <v>73</v>
      </c>
      <c r="B82" s="317" t="s">
        <v>105</v>
      </c>
      <c r="C82" s="318">
        <v>1</v>
      </c>
      <c r="D82" s="319" t="s">
        <v>106</v>
      </c>
      <c r="E82" s="291" t="s">
        <v>12</v>
      </c>
      <c r="F82" s="291" t="s">
        <v>3</v>
      </c>
      <c r="G82" s="291" t="s">
        <v>107</v>
      </c>
      <c r="H82" s="290" t="s">
        <v>108</v>
      </c>
      <c r="I82" s="291">
        <v>311</v>
      </c>
      <c r="J82" s="320">
        <v>200850</v>
      </c>
      <c r="K82" s="321">
        <v>0</v>
      </c>
      <c r="L82" s="320">
        <v>0</v>
      </c>
      <c r="M82" s="278">
        <f t="shared" ref="M82:N92" si="8">I82+K82</f>
        <v>311</v>
      </c>
      <c r="N82" s="278">
        <f t="shared" si="8"/>
        <v>200850</v>
      </c>
      <c r="O82" s="290"/>
    </row>
    <row r="83" spans="1:15" x14ac:dyDescent="0.4">
      <c r="A83" s="307">
        <v>74</v>
      </c>
      <c r="B83" s="322" t="s">
        <v>792</v>
      </c>
      <c r="C83" s="318">
        <v>5</v>
      </c>
      <c r="D83" s="319" t="s">
        <v>106</v>
      </c>
      <c r="E83" s="291" t="s">
        <v>12</v>
      </c>
      <c r="F83" s="291" t="s">
        <v>3</v>
      </c>
      <c r="G83" s="291" t="s">
        <v>793</v>
      </c>
      <c r="H83" s="290" t="s">
        <v>794</v>
      </c>
      <c r="I83" s="291">
        <v>109</v>
      </c>
      <c r="J83" s="320">
        <v>21374</v>
      </c>
      <c r="K83" s="321">
        <v>0</v>
      </c>
      <c r="L83" s="320">
        <v>0</v>
      </c>
      <c r="M83" s="278">
        <f t="shared" si="8"/>
        <v>109</v>
      </c>
      <c r="N83" s="278">
        <f t="shared" si="8"/>
        <v>21374</v>
      </c>
      <c r="O83" s="276"/>
    </row>
    <row r="84" spans="1:15" x14ac:dyDescent="0.4">
      <c r="A84" s="307">
        <v>75</v>
      </c>
      <c r="B84" s="322" t="s">
        <v>735</v>
      </c>
      <c r="C84" s="318">
        <v>2</v>
      </c>
      <c r="D84" s="319" t="s">
        <v>736</v>
      </c>
      <c r="E84" s="291" t="s">
        <v>12</v>
      </c>
      <c r="F84" s="291" t="s">
        <v>3</v>
      </c>
      <c r="G84" s="323">
        <v>243478</v>
      </c>
      <c r="H84" s="290" t="s">
        <v>737</v>
      </c>
      <c r="I84" s="291">
        <v>45</v>
      </c>
      <c r="J84" s="320">
        <v>10000</v>
      </c>
      <c r="K84" s="321">
        <v>0</v>
      </c>
      <c r="L84" s="320">
        <v>0</v>
      </c>
      <c r="M84" s="278">
        <f t="shared" si="8"/>
        <v>45</v>
      </c>
      <c r="N84" s="278">
        <f t="shared" si="8"/>
        <v>10000</v>
      </c>
      <c r="O84" s="276"/>
    </row>
    <row r="85" spans="1:15" x14ac:dyDescent="0.4">
      <c r="A85" s="307">
        <v>76</v>
      </c>
      <c r="B85" s="322" t="s">
        <v>801</v>
      </c>
      <c r="C85" s="318">
        <v>5</v>
      </c>
      <c r="D85" s="319" t="s">
        <v>802</v>
      </c>
      <c r="E85" s="291" t="s">
        <v>12</v>
      </c>
      <c r="F85" s="291" t="s">
        <v>3</v>
      </c>
      <c r="G85" s="323" t="s">
        <v>803</v>
      </c>
      <c r="H85" s="290" t="s">
        <v>804</v>
      </c>
      <c r="I85" s="291">
        <v>20</v>
      </c>
      <c r="J85" s="320">
        <v>2000</v>
      </c>
      <c r="K85" s="321">
        <v>0</v>
      </c>
      <c r="L85" s="320">
        <v>0</v>
      </c>
      <c r="M85" s="278">
        <f t="shared" si="8"/>
        <v>20</v>
      </c>
      <c r="N85" s="278">
        <f t="shared" si="8"/>
        <v>2000</v>
      </c>
      <c r="O85" s="180"/>
    </row>
    <row r="86" spans="1:15" x14ac:dyDescent="0.4">
      <c r="A86" s="307">
        <v>77</v>
      </c>
      <c r="B86" s="324" t="s">
        <v>738</v>
      </c>
      <c r="C86" s="180">
        <v>2</v>
      </c>
      <c r="D86" s="180" t="s">
        <v>110</v>
      </c>
      <c r="E86" s="180" t="s">
        <v>12</v>
      </c>
      <c r="F86" s="180" t="s">
        <v>3</v>
      </c>
      <c r="G86" s="180" t="s">
        <v>739</v>
      </c>
      <c r="H86" s="276" t="s">
        <v>734</v>
      </c>
      <c r="I86" s="180">
        <v>35</v>
      </c>
      <c r="J86" s="182">
        <v>15000</v>
      </c>
      <c r="K86" s="325">
        <v>0</v>
      </c>
      <c r="L86" s="182">
        <v>0</v>
      </c>
      <c r="M86" s="278">
        <f t="shared" si="8"/>
        <v>35</v>
      </c>
      <c r="N86" s="278">
        <f t="shared" si="8"/>
        <v>15000</v>
      </c>
      <c r="O86" s="180"/>
    </row>
    <row r="87" spans="1:15" x14ac:dyDescent="0.4">
      <c r="A87" s="307">
        <v>78</v>
      </c>
      <c r="B87" s="324" t="s">
        <v>113</v>
      </c>
      <c r="C87" s="180">
        <v>3</v>
      </c>
      <c r="D87" s="180" t="s">
        <v>110</v>
      </c>
      <c r="E87" s="180" t="s">
        <v>12</v>
      </c>
      <c r="F87" s="180" t="s">
        <v>3</v>
      </c>
      <c r="G87" s="180" t="s">
        <v>114</v>
      </c>
      <c r="H87" s="276" t="s">
        <v>115</v>
      </c>
      <c r="I87" s="180">
        <v>140</v>
      </c>
      <c r="J87" s="182">
        <v>18500</v>
      </c>
      <c r="K87" s="325">
        <v>0</v>
      </c>
      <c r="L87" s="182">
        <v>0</v>
      </c>
      <c r="M87" s="278">
        <f t="shared" si="8"/>
        <v>140</v>
      </c>
      <c r="N87" s="278">
        <f t="shared" si="8"/>
        <v>18500</v>
      </c>
      <c r="O87" s="276"/>
    </row>
    <row r="88" spans="1:15" x14ac:dyDescent="0.4">
      <c r="A88" s="307">
        <v>79</v>
      </c>
      <c r="B88" s="324" t="s">
        <v>109</v>
      </c>
      <c r="C88" s="180">
        <v>4</v>
      </c>
      <c r="D88" s="180" t="s">
        <v>110</v>
      </c>
      <c r="E88" s="180" t="s">
        <v>12</v>
      </c>
      <c r="F88" s="180" t="s">
        <v>3</v>
      </c>
      <c r="G88" s="180" t="s">
        <v>111</v>
      </c>
      <c r="H88" s="276" t="s">
        <v>112</v>
      </c>
      <c r="I88" s="180">
        <v>190</v>
      </c>
      <c r="J88" s="182">
        <v>83100</v>
      </c>
      <c r="K88" s="325">
        <v>0</v>
      </c>
      <c r="L88" s="182">
        <v>0</v>
      </c>
      <c r="M88" s="278">
        <f t="shared" si="8"/>
        <v>190</v>
      </c>
      <c r="N88" s="278">
        <f t="shared" si="8"/>
        <v>83100</v>
      </c>
      <c r="O88" s="276"/>
    </row>
    <row r="89" spans="1:15" x14ac:dyDescent="0.4">
      <c r="A89" s="307">
        <v>80</v>
      </c>
      <c r="B89" s="324" t="s">
        <v>798</v>
      </c>
      <c r="C89" s="180">
        <v>6</v>
      </c>
      <c r="D89" s="180" t="s">
        <v>110</v>
      </c>
      <c r="E89" s="180" t="s">
        <v>12</v>
      </c>
      <c r="F89" s="180" t="s">
        <v>3</v>
      </c>
      <c r="G89" s="180" t="s">
        <v>799</v>
      </c>
      <c r="H89" s="276" t="s">
        <v>800</v>
      </c>
      <c r="I89" s="180">
        <v>70</v>
      </c>
      <c r="J89" s="182">
        <v>7000</v>
      </c>
      <c r="K89" s="325">
        <v>0</v>
      </c>
      <c r="L89" s="182">
        <v>0</v>
      </c>
      <c r="M89" s="278">
        <f t="shared" si="8"/>
        <v>70</v>
      </c>
      <c r="N89" s="278">
        <f t="shared" si="8"/>
        <v>7000</v>
      </c>
      <c r="O89" s="276"/>
    </row>
    <row r="90" spans="1:15" x14ac:dyDescent="0.4">
      <c r="A90" s="307">
        <v>81</v>
      </c>
      <c r="B90" s="324" t="s">
        <v>116</v>
      </c>
      <c r="C90" s="180">
        <v>9</v>
      </c>
      <c r="D90" s="180" t="s">
        <v>106</v>
      </c>
      <c r="E90" s="180" t="s">
        <v>12</v>
      </c>
      <c r="F90" s="180" t="s">
        <v>3</v>
      </c>
      <c r="G90" s="180" t="s">
        <v>117</v>
      </c>
      <c r="H90" s="276" t="s">
        <v>118</v>
      </c>
      <c r="I90" s="180">
        <v>119</v>
      </c>
      <c r="J90" s="182">
        <v>25500</v>
      </c>
      <c r="K90" s="325">
        <v>0</v>
      </c>
      <c r="L90" s="182">
        <v>0</v>
      </c>
      <c r="M90" s="278">
        <f t="shared" si="8"/>
        <v>119</v>
      </c>
      <c r="N90" s="278">
        <f t="shared" si="8"/>
        <v>25500</v>
      </c>
      <c r="O90" s="276"/>
    </row>
    <row r="91" spans="1:15" x14ac:dyDescent="0.4">
      <c r="A91" s="307">
        <v>82</v>
      </c>
      <c r="B91" s="324" t="s">
        <v>119</v>
      </c>
      <c r="C91" s="180">
        <v>5</v>
      </c>
      <c r="D91" s="180" t="s">
        <v>12</v>
      </c>
      <c r="E91" s="180" t="s">
        <v>12</v>
      </c>
      <c r="F91" s="180" t="s">
        <v>3</v>
      </c>
      <c r="G91" s="180" t="s">
        <v>120</v>
      </c>
      <c r="H91" s="276" t="s">
        <v>121</v>
      </c>
      <c r="I91" s="180">
        <v>20</v>
      </c>
      <c r="J91" s="325">
        <v>800</v>
      </c>
      <c r="K91" s="325">
        <v>0</v>
      </c>
      <c r="L91" s="325">
        <v>0</v>
      </c>
      <c r="M91" s="278">
        <f t="shared" si="8"/>
        <v>20</v>
      </c>
      <c r="N91" s="278">
        <f t="shared" si="8"/>
        <v>800</v>
      </c>
      <c r="O91" s="276"/>
    </row>
    <row r="92" spans="1:15" x14ac:dyDescent="0.4">
      <c r="A92" s="307">
        <v>83</v>
      </c>
      <c r="B92" s="324" t="s">
        <v>795</v>
      </c>
      <c r="C92" s="180">
        <v>7</v>
      </c>
      <c r="D92" s="180" t="s">
        <v>12</v>
      </c>
      <c r="E92" s="180" t="s">
        <v>12</v>
      </c>
      <c r="F92" s="180" t="s">
        <v>3</v>
      </c>
      <c r="G92" s="180" t="s">
        <v>796</v>
      </c>
      <c r="H92" s="276" t="s">
        <v>797</v>
      </c>
      <c r="I92" s="180">
        <v>74</v>
      </c>
      <c r="J92" s="325">
        <v>36049</v>
      </c>
      <c r="K92" s="325">
        <v>0</v>
      </c>
      <c r="L92" s="325">
        <v>0</v>
      </c>
      <c r="M92" s="278">
        <f t="shared" si="8"/>
        <v>74</v>
      </c>
      <c r="N92" s="278">
        <f t="shared" si="8"/>
        <v>36049</v>
      </c>
      <c r="O92" s="276"/>
    </row>
    <row r="93" spans="1:15" ht="21.6" thickBot="1" x14ac:dyDescent="0.45">
      <c r="A93" s="326"/>
      <c r="B93" s="327"/>
      <c r="C93" s="285"/>
      <c r="D93" s="285" t="s">
        <v>2</v>
      </c>
      <c r="E93" s="326"/>
      <c r="F93" s="326"/>
      <c r="G93" s="285"/>
      <c r="H93" s="326"/>
      <c r="I93" s="285"/>
      <c r="J93" s="328">
        <f>SUM(J82:J92)</f>
        <v>420173</v>
      </c>
      <c r="K93" s="329">
        <f t="shared" ref="K93:N93" si="9">SUM(K82:K92)</f>
        <v>0</v>
      </c>
      <c r="L93" s="328">
        <f t="shared" si="9"/>
        <v>0</v>
      </c>
      <c r="M93" s="328">
        <f t="shared" si="9"/>
        <v>1133</v>
      </c>
      <c r="N93" s="328">
        <f t="shared" si="9"/>
        <v>420173</v>
      </c>
      <c r="O93" s="282"/>
    </row>
    <row r="94" spans="1:15" x14ac:dyDescent="0.4">
      <c r="A94" s="318">
        <v>84</v>
      </c>
      <c r="B94" s="317" t="s">
        <v>122</v>
      </c>
      <c r="C94" s="318">
        <v>12</v>
      </c>
      <c r="D94" s="319" t="s">
        <v>123</v>
      </c>
      <c r="E94" s="291" t="s">
        <v>8</v>
      </c>
      <c r="F94" s="291" t="s">
        <v>3</v>
      </c>
      <c r="G94" s="291">
        <v>2566</v>
      </c>
      <c r="H94" s="290" t="s">
        <v>124</v>
      </c>
      <c r="I94" s="291">
        <v>107</v>
      </c>
      <c r="J94" s="320">
        <v>4950</v>
      </c>
      <c r="K94" s="321">
        <v>0</v>
      </c>
      <c r="L94" s="320">
        <v>0</v>
      </c>
      <c r="M94" s="278">
        <f t="shared" ref="M94:N100" si="10">I94+K94</f>
        <v>107</v>
      </c>
      <c r="N94" s="278">
        <f t="shared" si="10"/>
        <v>4950</v>
      </c>
      <c r="O94" s="290"/>
    </row>
    <row r="95" spans="1:15" x14ac:dyDescent="0.4">
      <c r="A95" s="180">
        <v>85</v>
      </c>
      <c r="B95" s="324" t="s">
        <v>125</v>
      </c>
      <c r="C95" s="279">
        <v>6</v>
      </c>
      <c r="D95" s="348" t="s">
        <v>126</v>
      </c>
      <c r="E95" s="180" t="s">
        <v>8</v>
      </c>
      <c r="F95" s="180" t="s">
        <v>3</v>
      </c>
      <c r="G95" s="180">
        <v>2566</v>
      </c>
      <c r="H95" s="276" t="s">
        <v>127</v>
      </c>
      <c r="I95" s="180">
        <v>98</v>
      </c>
      <c r="J95" s="182">
        <v>4200</v>
      </c>
      <c r="K95" s="325">
        <v>0</v>
      </c>
      <c r="L95" s="182">
        <v>0</v>
      </c>
      <c r="M95" s="278">
        <f t="shared" si="10"/>
        <v>98</v>
      </c>
      <c r="N95" s="278">
        <f t="shared" si="10"/>
        <v>4200</v>
      </c>
      <c r="O95" s="276"/>
    </row>
    <row r="96" spans="1:15" x14ac:dyDescent="0.4">
      <c r="A96" s="318">
        <v>86</v>
      </c>
      <c r="B96" s="324" t="s">
        <v>128</v>
      </c>
      <c r="C96" s="279">
        <v>9</v>
      </c>
      <c r="D96" s="348" t="s">
        <v>123</v>
      </c>
      <c r="E96" s="180" t="s">
        <v>8</v>
      </c>
      <c r="F96" s="180" t="s">
        <v>3</v>
      </c>
      <c r="G96" s="180">
        <v>2566</v>
      </c>
      <c r="H96" s="276" t="s">
        <v>129</v>
      </c>
      <c r="I96" s="180">
        <v>85</v>
      </c>
      <c r="J96" s="182">
        <v>4240</v>
      </c>
      <c r="K96" s="325">
        <v>0</v>
      </c>
      <c r="L96" s="182">
        <v>0</v>
      </c>
      <c r="M96" s="278">
        <f t="shared" si="10"/>
        <v>85</v>
      </c>
      <c r="N96" s="278">
        <f t="shared" si="10"/>
        <v>4240</v>
      </c>
      <c r="O96" s="276"/>
    </row>
    <row r="97" spans="1:15" x14ac:dyDescent="0.4">
      <c r="A97" s="318">
        <v>87</v>
      </c>
      <c r="B97" s="324" t="s">
        <v>130</v>
      </c>
      <c r="C97" s="279">
        <v>1</v>
      </c>
      <c r="D97" s="348" t="s">
        <v>131</v>
      </c>
      <c r="E97" s="180" t="s">
        <v>8</v>
      </c>
      <c r="F97" s="180" t="s">
        <v>3</v>
      </c>
      <c r="G97" s="180">
        <v>2566</v>
      </c>
      <c r="H97" s="276" t="s">
        <v>132</v>
      </c>
      <c r="I97" s="180">
        <v>90</v>
      </c>
      <c r="J97" s="182">
        <v>3720</v>
      </c>
      <c r="K97" s="325">
        <v>0</v>
      </c>
      <c r="L97" s="182">
        <v>0</v>
      </c>
      <c r="M97" s="278">
        <f t="shared" si="10"/>
        <v>90</v>
      </c>
      <c r="N97" s="278">
        <f t="shared" si="10"/>
        <v>3720</v>
      </c>
      <c r="O97" s="276"/>
    </row>
    <row r="98" spans="1:15" x14ac:dyDescent="0.4">
      <c r="A98" s="180">
        <v>88</v>
      </c>
      <c r="B98" s="324" t="s">
        <v>133</v>
      </c>
      <c r="C98" s="279">
        <v>4</v>
      </c>
      <c r="D98" s="348" t="s">
        <v>134</v>
      </c>
      <c r="E98" s="180" t="s">
        <v>8</v>
      </c>
      <c r="F98" s="180" t="s">
        <v>3</v>
      </c>
      <c r="G98" s="180">
        <v>2566</v>
      </c>
      <c r="H98" s="276" t="s">
        <v>135</v>
      </c>
      <c r="I98" s="180">
        <v>113</v>
      </c>
      <c r="J98" s="182">
        <v>6140</v>
      </c>
      <c r="K98" s="325">
        <v>0</v>
      </c>
      <c r="L98" s="182">
        <v>0</v>
      </c>
      <c r="M98" s="278">
        <f t="shared" si="10"/>
        <v>113</v>
      </c>
      <c r="N98" s="278">
        <f t="shared" si="10"/>
        <v>6140</v>
      </c>
      <c r="O98" s="276"/>
    </row>
    <row r="99" spans="1:15" x14ac:dyDescent="0.4">
      <c r="A99" s="318">
        <v>89</v>
      </c>
      <c r="B99" s="324" t="s">
        <v>136</v>
      </c>
      <c r="C99" s="279">
        <v>4</v>
      </c>
      <c r="D99" s="348" t="s">
        <v>137</v>
      </c>
      <c r="E99" s="180" t="s">
        <v>8</v>
      </c>
      <c r="F99" s="180" t="s">
        <v>3</v>
      </c>
      <c r="G99" s="180">
        <v>2566</v>
      </c>
      <c r="H99" s="276" t="s">
        <v>138</v>
      </c>
      <c r="I99" s="180">
        <v>123</v>
      </c>
      <c r="J99" s="182">
        <v>4570</v>
      </c>
      <c r="K99" s="325">
        <v>0</v>
      </c>
      <c r="L99" s="182">
        <v>0</v>
      </c>
      <c r="M99" s="278">
        <f t="shared" si="10"/>
        <v>123</v>
      </c>
      <c r="N99" s="278">
        <f t="shared" si="10"/>
        <v>4570</v>
      </c>
      <c r="O99" s="276"/>
    </row>
    <row r="100" spans="1:15" x14ac:dyDescent="0.4">
      <c r="A100" s="318">
        <v>90</v>
      </c>
      <c r="B100" s="324" t="s">
        <v>139</v>
      </c>
      <c r="C100" s="279">
        <v>11</v>
      </c>
      <c r="D100" s="348" t="s">
        <v>123</v>
      </c>
      <c r="E100" s="180" t="s">
        <v>8</v>
      </c>
      <c r="F100" s="180" t="s">
        <v>3</v>
      </c>
      <c r="G100" s="180">
        <v>2566</v>
      </c>
      <c r="H100" s="276" t="s">
        <v>140</v>
      </c>
      <c r="I100" s="180">
        <v>143</v>
      </c>
      <c r="J100" s="182">
        <v>8850</v>
      </c>
      <c r="K100" s="325">
        <v>0</v>
      </c>
      <c r="L100" s="182">
        <v>0</v>
      </c>
      <c r="M100" s="278">
        <f t="shared" si="10"/>
        <v>143</v>
      </c>
      <c r="N100" s="278">
        <f t="shared" si="10"/>
        <v>8850</v>
      </c>
      <c r="O100" s="276"/>
    </row>
    <row r="101" spans="1:15" ht="21.6" thickBot="1" x14ac:dyDescent="0.45">
      <c r="A101" s="326"/>
      <c r="B101" s="327"/>
      <c r="C101" s="285"/>
      <c r="D101" s="285" t="s">
        <v>2</v>
      </c>
      <c r="E101" s="326"/>
      <c r="F101" s="326"/>
      <c r="G101" s="285"/>
      <c r="H101" s="326"/>
      <c r="I101" s="285"/>
      <c r="J101" s="328">
        <f>SUM(J94:J100)</f>
        <v>36670</v>
      </c>
      <c r="K101" s="329">
        <f t="shared" ref="K101:N101" si="11">SUM(K94:K100)</f>
        <v>0</v>
      </c>
      <c r="L101" s="328">
        <f t="shared" si="11"/>
        <v>0</v>
      </c>
      <c r="M101" s="328">
        <f t="shared" si="11"/>
        <v>759</v>
      </c>
      <c r="N101" s="328">
        <f t="shared" si="11"/>
        <v>36670</v>
      </c>
      <c r="O101" s="282"/>
    </row>
    <row r="102" spans="1:15" x14ac:dyDescent="0.4">
      <c r="A102" s="318">
        <v>91</v>
      </c>
      <c r="B102" s="317" t="s">
        <v>141</v>
      </c>
      <c r="C102" s="318">
        <v>2</v>
      </c>
      <c r="D102" s="319" t="s">
        <v>142</v>
      </c>
      <c r="E102" s="291" t="s">
        <v>10</v>
      </c>
      <c r="F102" s="291" t="s">
        <v>3</v>
      </c>
      <c r="G102" s="345">
        <v>242948</v>
      </c>
      <c r="H102" s="290" t="s">
        <v>143</v>
      </c>
      <c r="I102" s="291">
        <v>60</v>
      </c>
      <c r="J102" s="320">
        <v>48280</v>
      </c>
      <c r="K102" s="321">
        <v>0</v>
      </c>
      <c r="L102" s="320">
        <v>0</v>
      </c>
      <c r="M102" s="278">
        <f t="shared" ref="M102:N113" si="12">I102+K102</f>
        <v>60</v>
      </c>
      <c r="N102" s="278">
        <f t="shared" si="12"/>
        <v>48280</v>
      </c>
      <c r="O102" s="290"/>
    </row>
    <row r="103" spans="1:15" x14ac:dyDescent="0.4">
      <c r="A103" s="318">
        <v>92</v>
      </c>
      <c r="B103" s="276" t="s">
        <v>654</v>
      </c>
      <c r="C103" s="318">
        <v>5</v>
      </c>
      <c r="D103" s="319" t="s">
        <v>142</v>
      </c>
      <c r="E103" s="291" t="s">
        <v>10</v>
      </c>
      <c r="F103" s="291" t="s">
        <v>3</v>
      </c>
      <c r="G103" s="345" t="s">
        <v>656</v>
      </c>
      <c r="H103" s="290" t="s">
        <v>668</v>
      </c>
      <c r="I103" s="291">
        <v>105</v>
      </c>
      <c r="J103" s="320">
        <v>338080</v>
      </c>
      <c r="K103" s="321">
        <v>0</v>
      </c>
      <c r="L103" s="320">
        <v>0</v>
      </c>
      <c r="M103" s="278">
        <f t="shared" si="12"/>
        <v>105</v>
      </c>
      <c r="N103" s="278">
        <f t="shared" si="12"/>
        <v>338080</v>
      </c>
      <c r="O103" s="290"/>
    </row>
    <row r="104" spans="1:15" x14ac:dyDescent="0.4">
      <c r="A104" s="318">
        <v>93</v>
      </c>
      <c r="B104" s="322" t="s">
        <v>655</v>
      </c>
      <c r="C104" s="318">
        <v>6</v>
      </c>
      <c r="D104" s="319" t="s">
        <v>142</v>
      </c>
      <c r="E104" s="291" t="s">
        <v>10</v>
      </c>
      <c r="F104" s="291" t="s">
        <v>3</v>
      </c>
      <c r="G104" s="345" t="s">
        <v>657</v>
      </c>
      <c r="H104" s="290" t="s">
        <v>669</v>
      </c>
      <c r="I104" s="291">
        <v>73</v>
      </c>
      <c r="J104" s="320">
        <v>125240</v>
      </c>
      <c r="K104" s="321">
        <v>0</v>
      </c>
      <c r="L104" s="320">
        <v>0</v>
      </c>
      <c r="M104" s="278">
        <f t="shared" si="12"/>
        <v>73</v>
      </c>
      <c r="N104" s="278">
        <f t="shared" si="12"/>
        <v>125240</v>
      </c>
      <c r="O104" s="276"/>
    </row>
    <row r="105" spans="1:15" x14ac:dyDescent="0.4">
      <c r="A105" s="318">
        <v>94</v>
      </c>
      <c r="B105" s="324" t="s">
        <v>144</v>
      </c>
      <c r="C105" s="180">
        <v>4</v>
      </c>
      <c r="D105" s="180" t="s">
        <v>10</v>
      </c>
      <c r="E105" s="180" t="s">
        <v>10</v>
      </c>
      <c r="F105" s="180" t="s">
        <v>3</v>
      </c>
      <c r="G105" s="346">
        <v>242979</v>
      </c>
      <c r="H105" s="276" t="s">
        <v>145</v>
      </c>
      <c r="I105" s="180">
        <v>60</v>
      </c>
      <c r="J105" s="182">
        <v>148000</v>
      </c>
      <c r="K105" s="325">
        <v>0</v>
      </c>
      <c r="L105" s="182">
        <v>0</v>
      </c>
      <c r="M105" s="278">
        <f t="shared" si="12"/>
        <v>60</v>
      </c>
      <c r="N105" s="278">
        <f t="shared" si="12"/>
        <v>148000</v>
      </c>
      <c r="O105" s="276"/>
    </row>
    <row r="106" spans="1:15" x14ac:dyDescent="0.4">
      <c r="A106" s="318">
        <v>95</v>
      </c>
      <c r="B106" s="324" t="s">
        <v>146</v>
      </c>
      <c r="C106" s="180">
        <v>10</v>
      </c>
      <c r="D106" s="180" t="s">
        <v>10</v>
      </c>
      <c r="E106" s="180" t="s">
        <v>10</v>
      </c>
      <c r="F106" s="180" t="s">
        <v>3</v>
      </c>
      <c r="G106" s="346">
        <v>241609</v>
      </c>
      <c r="H106" s="276" t="s">
        <v>147</v>
      </c>
      <c r="I106" s="180">
        <v>122</v>
      </c>
      <c r="J106" s="182">
        <v>170000</v>
      </c>
      <c r="K106" s="325">
        <v>0</v>
      </c>
      <c r="L106" s="182">
        <v>0</v>
      </c>
      <c r="M106" s="278">
        <f t="shared" si="12"/>
        <v>122</v>
      </c>
      <c r="N106" s="278">
        <f t="shared" si="12"/>
        <v>170000</v>
      </c>
      <c r="O106" s="276"/>
    </row>
    <row r="107" spans="1:15" x14ac:dyDescent="0.4">
      <c r="A107" s="318">
        <v>96</v>
      </c>
      <c r="B107" s="324" t="s">
        <v>658</v>
      </c>
      <c r="C107" s="180">
        <v>12</v>
      </c>
      <c r="D107" s="180" t="s">
        <v>152</v>
      </c>
      <c r="E107" s="180" t="s">
        <v>10</v>
      </c>
      <c r="F107" s="180" t="s">
        <v>3</v>
      </c>
      <c r="G107" s="346" t="s">
        <v>660</v>
      </c>
      <c r="H107" s="276" t="s">
        <v>670</v>
      </c>
      <c r="I107" s="180">
        <v>84</v>
      </c>
      <c r="J107" s="182">
        <v>243197</v>
      </c>
      <c r="K107" s="325">
        <v>0</v>
      </c>
      <c r="L107" s="182">
        <v>0</v>
      </c>
      <c r="M107" s="278">
        <f t="shared" si="12"/>
        <v>84</v>
      </c>
      <c r="N107" s="278">
        <f t="shared" si="12"/>
        <v>243197</v>
      </c>
      <c r="O107" s="276"/>
    </row>
    <row r="108" spans="1:15" x14ac:dyDescent="0.4">
      <c r="A108" s="318">
        <v>97</v>
      </c>
      <c r="B108" s="324" t="s">
        <v>659</v>
      </c>
      <c r="C108" s="180">
        <v>13</v>
      </c>
      <c r="D108" s="180" t="s">
        <v>152</v>
      </c>
      <c r="E108" s="180" t="s">
        <v>10</v>
      </c>
      <c r="F108" s="180" t="s">
        <v>3</v>
      </c>
      <c r="G108" s="346" t="s">
        <v>661</v>
      </c>
      <c r="H108" s="276" t="s">
        <v>671</v>
      </c>
      <c r="I108" s="180">
        <v>47</v>
      </c>
      <c r="J108" s="182">
        <v>33000</v>
      </c>
      <c r="K108" s="325">
        <v>0</v>
      </c>
      <c r="L108" s="182">
        <v>0</v>
      </c>
      <c r="M108" s="278">
        <f t="shared" si="12"/>
        <v>47</v>
      </c>
      <c r="N108" s="278">
        <f t="shared" si="12"/>
        <v>33000</v>
      </c>
      <c r="O108" s="276"/>
    </row>
    <row r="109" spans="1:15" x14ac:dyDescent="0.4">
      <c r="A109" s="318">
        <v>98</v>
      </c>
      <c r="B109" s="324" t="s">
        <v>664</v>
      </c>
      <c r="C109" s="180">
        <v>1</v>
      </c>
      <c r="D109" s="180" t="s">
        <v>149</v>
      </c>
      <c r="E109" s="180" t="s">
        <v>10</v>
      </c>
      <c r="F109" s="180" t="s">
        <v>3</v>
      </c>
      <c r="G109" s="346" t="s">
        <v>666</v>
      </c>
      <c r="H109" s="276" t="s">
        <v>672</v>
      </c>
      <c r="I109" s="180">
        <v>93</v>
      </c>
      <c r="J109" s="182">
        <v>267110</v>
      </c>
      <c r="K109" s="325">
        <v>0</v>
      </c>
      <c r="L109" s="182">
        <v>0</v>
      </c>
      <c r="M109" s="278">
        <f t="shared" si="12"/>
        <v>93</v>
      </c>
      <c r="N109" s="278">
        <f t="shared" si="12"/>
        <v>267110</v>
      </c>
      <c r="O109" s="276"/>
    </row>
    <row r="110" spans="1:15" x14ac:dyDescent="0.4">
      <c r="A110" s="318">
        <v>99</v>
      </c>
      <c r="B110" s="324" t="s">
        <v>148</v>
      </c>
      <c r="C110" s="180">
        <v>2</v>
      </c>
      <c r="D110" s="180" t="s">
        <v>149</v>
      </c>
      <c r="E110" s="180" t="s">
        <v>10</v>
      </c>
      <c r="F110" s="180" t="s">
        <v>3</v>
      </c>
      <c r="G110" s="346">
        <v>241214</v>
      </c>
      <c r="H110" s="276" t="s">
        <v>150</v>
      </c>
      <c r="I110" s="180">
        <v>90</v>
      </c>
      <c r="J110" s="182">
        <v>139250</v>
      </c>
      <c r="K110" s="325">
        <v>0</v>
      </c>
      <c r="L110" s="182">
        <v>0</v>
      </c>
      <c r="M110" s="278">
        <f t="shared" si="12"/>
        <v>90</v>
      </c>
      <c r="N110" s="278">
        <f t="shared" si="12"/>
        <v>139250</v>
      </c>
      <c r="O110" s="276"/>
    </row>
    <row r="111" spans="1:15" x14ac:dyDescent="0.4">
      <c r="A111" s="318">
        <v>100</v>
      </c>
      <c r="B111" s="324" t="s">
        <v>663</v>
      </c>
      <c r="C111" s="180">
        <v>4</v>
      </c>
      <c r="D111" s="180" t="s">
        <v>149</v>
      </c>
      <c r="E111" s="180" t="s">
        <v>10</v>
      </c>
      <c r="F111" s="180" t="s">
        <v>3</v>
      </c>
      <c r="G111" s="346" t="s">
        <v>665</v>
      </c>
      <c r="H111" s="276" t="s">
        <v>673</v>
      </c>
      <c r="I111" s="180">
        <v>89</v>
      </c>
      <c r="J111" s="182">
        <v>235350</v>
      </c>
      <c r="K111" s="325">
        <v>0</v>
      </c>
      <c r="L111" s="182">
        <v>0</v>
      </c>
      <c r="M111" s="278">
        <f t="shared" si="12"/>
        <v>89</v>
      </c>
      <c r="N111" s="278">
        <f t="shared" si="12"/>
        <v>235350</v>
      </c>
      <c r="O111" s="276"/>
    </row>
    <row r="112" spans="1:15" x14ac:dyDescent="0.4">
      <c r="A112" s="318">
        <v>101</v>
      </c>
      <c r="B112" s="349" t="s">
        <v>662</v>
      </c>
      <c r="C112" s="180">
        <v>5</v>
      </c>
      <c r="D112" s="180" t="s">
        <v>149</v>
      </c>
      <c r="E112" s="180" t="s">
        <v>10</v>
      </c>
      <c r="F112" s="180" t="s">
        <v>3</v>
      </c>
      <c r="G112" s="346" t="s">
        <v>667</v>
      </c>
      <c r="H112" s="276" t="s">
        <v>674</v>
      </c>
      <c r="I112" s="180">
        <v>98</v>
      </c>
      <c r="J112" s="182">
        <v>270543</v>
      </c>
      <c r="K112" s="325">
        <v>0</v>
      </c>
      <c r="L112" s="182">
        <v>0</v>
      </c>
      <c r="M112" s="278">
        <f t="shared" si="12"/>
        <v>98</v>
      </c>
      <c r="N112" s="278">
        <f t="shared" si="12"/>
        <v>270543</v>
      </c>
      <c r="O112" s="276"/>
    </row>
    <row r="113" spans="1:15" x14ac:dyDescent="0.4">
      <c r="A113" s="318">
        <v>102</v>
      </c>
      <c r="B113" s="324" t="s">
        <v>151</v>
      </c>
      <c r="C113" s="180">
        <v>2</v>
      </c>
      <c r="D113" s="180" t="s">
        <v>152</v>
      </c>
      <c r="E113" s="180" t="s">
        <v>10</v>
      </c>
      <c r="F113" s="180" t="s">
        <v>3</v>
      </c>
      <c r="G113" s="346">
        <v>243070</v>
      </c>
      <c r="H113" s="276" t="s">
        <v>153</v>
      </c>
      <c r="I113" s="180">
        <v>41</v>
      </c>
      <c r="J113" s="182">
        <v>21000</v>
      </c>
      <c r="K113" s="325">
        <v>0</v>
      </c>
      <c r="L113" s="182">
        <v>0</v>
      </c>
      <c r="M113" s="278">
        <f t="shared" si="12"/>
        <v>41</v>
      </c>
      <c r="N113" s="278">
        <f t="shared" si="12"/>
        <v>21000</v>
      </c>
      <c r="O113" s="276"/>
    </row>
    <row r="114" spans="1:15" ht="21.6" thickBot="1" x14ac:dyDescent="0.45">
      <c r="A114" s="285"/>
      <c r="B114" s="327"/>
      <c r="C114" s="285"/>
      <c r="D114" s="285" t="s">
        <v>2</v>
      </c>
      <c r="E114" s="326"/>
      <c r="F114" s="326"/>
      <c r="G114" s="285"/>
      <c r="H114" s="326"/>
      <c r="I114" s="285"/>
      <c r="J114" s="328">
        <f>SUM(J102:J113)</f>
        <v>2039050</v>
      </c>
      <c r="K114" s="329">
        <f t="shared" ref="K114:N114" si="13">SUM(K102:K113)</f>
        <v>0</v>
      </c>
      <c r="L114" s="328">
        <f t="shared" si="13"/>
        <v>0</v>
      </c>
      <c r="M114" s="328">
        <f t="shared" si="13"/>
        <v>962</v>
      </c>
      <c r="N114" s="328">
        <f t="shared" si="13"/>
        <v>2039050</v>
      </c>
      <c r="O114" s="282"/>
    </row>
    <row r="115" spans="1:15" x14ac:dyDescent="0.4">
      <c r="A115" s="318">
        <v>103</v>
      </c>
      <c r="B115" s="317" t="s">
        <v>154</v>
      </c>
      <c r="C115" s="318">
        <v>2</v>
      </c>
      <c r="D115" s="319" t="s">
        <v>13</v>
      </c>
      <c r="E115" s="291" t="s">
        <v>13</v>
      </c>
      <c r="F115" s="291" t="s">
        <v>3</v>
      </c>
      <c r="G115" s="291" t="s">
        <v>155</v>
      </c>
      <c r="H115" s="290" t="s">
        <v>156</v>
      </c>
      <c r="I115" s="291">
        <v>67</v>
      </c>
      <c r="J115" s="320">
        <v>13680</v>
      </c>
      <c r="K115" s="320">
        <v>25</v>
      </c>
      <c r="L115" s="320">
        <v>1000</v>
      </c>
      <c r="M115" s="278">
        <f t="shared" ref="M115:N123" si="14">I115+K115</f>
        <v>92</v>
      </c>
      <c r="N115" s="278">
        <f t="shared" si="14"/>
        <v>14680</v>
      </c>
      <c r="O115" s="290"/>
    </row>
    <row r="116" spans="1:15" x14ac:dyDescent="0.4">
      <c r="A116" s="180">
        <v>104</v>
      </c>
      <c r="B116" s="324" t="s">
        <v>157</v>
      </c>
      <c r="C116" s="180">
        <v>3</v>
      </c>
      <c r="D116" s="180" t="s">
        <v>13</v>
      </c>
      <c r="E116" s="180" t="s">
        <v>13</v>
      </c>
      <c r="F116" s="180" t="s">
        <v>3</v>
      </c>
      <c r="G116" s="180" t="s">
        <v>158</v>
      </c>
      <c r="H116" s="276" t="s">
        <v>159</v>
      </c>
      <c r="I116" s="180">
        <v>73</v>
      </c>
      <c r="J116" s="182">
        <v>6720</v>
      </c>
      <c r="K116" s="182">
        <v>25</v>
      </c>
      <c r="L116" s="182">
        <v>1200</v>
      </c>
      <c r="M116" s="278">
        <f t="shared" si="14"/>
        <v>98</v>
      </c>
      <c r="N116" s="278">
        <f t="shared" si="14"/>
        <v>7920</v>
      </c>
      <c r="O116" s="276"/>
    </row>
    <row r="117" spans="1:15" x14ac:dyDescent="0.4">
      <c r="A117" s="318">
        <v>105</v>
      </c>
      <c r="B117" s="324" t="s">
        <v>160</v>
      </c>
      <c r="C117" s="180">
        <v>5</v>
      </c>
      <c r="D117" s="180" t="s">
        <v>13</v>
      </c>
      <c r="E117" s="180" t="s">
        <v>13</v>
      </c>
      <c r="F117" s="180" t="s">
        <v>3</v>
      </c>
      <c r="G117" s="180" t="s">
        <v>161</v>
      </c>
      <c r="H117" s="276" t="s">
        <v>162</v>
      </c>
      <c r="I117" s="180">
        <v>35</v>
      </c>
      <c r="J117" s="182">
        <v>6200</v>
      </c>
      <c r="K117" s="182">
        <v>20</v>
      </c>
      <c r="L117" s="182">
        <v>1200</v>
      </c>
      <c r="M117" s="278">
        <v>0</v>
      </c>
      <c r="N117" s="278">
        <f t="shared" si="14"/>
        <v>7400</v>
      </c>
      <c r="O117" s="276"/>
    </row>
    <row r="118" spans="1:15" x14ac:dyDescent="0.4">
      <c r="A118" s="318">
        <v>106</v>
      </c>
      <c r="B118" s="322" t="s">
        <v>611</v>
      </c>
      <c r="C118" s="291">
        <v>2</v>
      </c>
      <c r="D118" s="319" t="s">
        <v>612</v>
      </c>
      <c r="E118" s="291" t="s">
        <v>13</v>
      </c>
      <c r="F118" s="291" t="s">
        <v>3</v>
      </c>
      <c r="G118" s="291" t="s">
        <v>613</v>
      </c>
      <c r="H118" s="290" t="s">
        <v>614</v>
      </c>
      <c r="I118" s="291">
        <v>172</v>
      </c>
      <c r="J118" s="320">
        <v>120900</v>
      </c>
      <c r="K118" s="320">
        <v>30</v>
      </c>
      <c r="L118" s="320">
        <v>10000</v>
      </c>
      <c r="M118" s="278">
        <f t="shared" si="14"/>
        <v>202</v>
      </c>
      <c r="N118" s="278">
        <f t="shared" si="14"/>
        <v>130900</v>
      </c>
      <c r="O118" s="276"/>
    </row>
    <row r="119" spans="1:15" x14ac:dyDescent="0.4">
      <c r="A119" s="180">
        <v>107</v>
      </c>
      <c r="B119" s="322" t="s">
        <v>604</v>
      </c>
      <c r="C119" s="318">
        <v>5</v>
      </c>
      <c r="D119" s="319" t="s">
        <v>605</v>
      </c>
      <c r="E119" s="291" t="s">
        <v>13</v>
      </c>
      <c r="F119" s="291" t="s">
        <v>3</v>
      </c>
      <c r="G119" s="345" t="s">
        <v>606</v>
      </c>
      <c r="H119" s="290" t="s">
        <v>607</v>
      </c>
      <c r="I119" s="291">
        <v>93</v>
      </c>
      <c r="J119" s="320">
        <v>94000</v>
      </c>
      <c r="K119" s="320">
        <v>25</v>
      </c>
      <c r="L119" s="320">
        <v>2500</v>
      </c>
      <c r="M119" s="278">
        <f t="shared" si="14"/>
        <v>118</v>
      </c>
      <c r="N119" s="278">
        <f t="shared" si="14"/>
        <v>96500</v>
      </c>
      <c r="O119" s="276"/>
    </row>
    <row r="120" spans="1:15" x14ac:dyDescent="0.4">
      <c r="A120" s="318">
        <v>108</v>
      </c>
      <c r="B120" s="324" t="s">
        <v>163</v>
      </c>
      <c r="C120" s="180">
        <v>8</v>
      </c>
      <c r="D120" s="180" t="s">
        <v>164</v>
      </c>
      <c r="E120" s="180" t="s">
        <v>13</v>
      </c>
      <c r="F120" s="180" t="s">
        <v>3</v>
      </c>
      <c r="G120" s="180" t="s">
        <v>155</v>
      </c>
      <c r="H120" s="276" t="s">
        <v>165</v>
      </c>
      <c r="I120" s="180">
        <v>64</v>
      </c>
      <c r="J120" s="182">
        <v>10150</v>
      </c>
      <c r="K120" s="182">
        <v>25</v>
      </c>
      <c r="L120" s="182">
        <v>1000</v>
      </c>
      <c r="M120" s="278">
        <v>0</v>
      </c>
      <c r="N120" s="278">
        <f t="shared" si="14"/>
        <v>11150</v>
      </c>
      <c r="O120" s="276"/>
    </row>
    <row r="121" spans="1:15" x14ac:dyDescent="0.4">
      <c r="A121" s="318">
        <v>109</v>
      </c>
      <c r="B121" s="324" t="s">
        <v>603</v>
      </c>
      <c r="C121" s="180">
        <v>6</v>
      </c>
      <c r="D121" s="180" t="s">
        <v>166</v>
      </c>
      <c r="E121" s="180" t="s">
        <v>13</v>
      </c>
      <c r="F121" s="180" t="s">
        <v>3</v>
      </c>
      <c r="G121" s="180">
        <v>2538</v>
      </c>
      <c r="H121" s="276" t="s">
        <v>156</v>
      </c>
      <c r="I121" s="180">
        <v>160</v>
      </c>
      <c r="J121" s="182">
        <v>63000</v>
      </c>
      <c r="K121" s="182">
        <v>20</v>
      </c>
      <c r="L121" s="182">
        <v>2000</v>
      </c>
      <c r="M121" s="278">
        <f t="shared" si="14"/>
        <v>180</v>
      </c>
      <c r="N121" s="278">
        <f t="shared" si="14"/>
        <v>65000</v>
      </c>
      <c r="O121" s="276"/>
    </row>
    <row r="122" spans="1:15" x14ac:dyDescent="0.4">
      <c r="A122" s="180">
        <v>110</v>
      </c>
      <c r="B122" s="324" t="s">
        <v>608</v>
      </c>
      <c r="C122" s="180">
        <v>7</v>
      </c>
      <c r="D122" s="180" t="s">
        <v>166</v>
      </c>
      <c r="E122" s="180" t="s">
        <v>13</v>
      </c>
      <c r="F122" s="180" t="s">
        <v>3</v>
      </c>
      <c r="G122" s="180" t="s">
        <v>609</v>
      </c>
      <c r="H122" s="276" t="s">
        <v>610</v>
      </c>
      <c r="I122" s="180">
        <v>94</v>
      </c>
      <c r="J122" s="182">
        <v>60000</v>
      </c>
      <c r="K122" s="182">
        <v>21</v>
      </c>
      <c r="L122" s="182">
        <v>2100</v>
      </c>
      <c r="M122" s="278">
        <f t="shared" si="14"/>
        <v>115</v>
      </c>
      <c r="N122" s="278">
        <f t="shared" si="14"/>
        <v>62100</v>
      </c>
      <c r="O122" s="276"/>
    </row>
    <row r="123" spans="1:15" x14ac:dyDescent="0.4">
      <c r="A123" s="318">
        <v>111</v>
      </c>
      <c r="B123" s="324" t="s">
        <v>116</v>
      </c>
      <c r="C123" s="180">
        <v>8</v>
      </c>
      <c r="D123" s="180" t="s">
        <v>166</v>
      </c>
      <c r="E123" s="180" t="s">
        <v>13</v>
      </c>
      <c r="F123" s="180" t="s">
        <v>3</v>
      </c>
      <c r="G123" s="180" t="s">
        <v>167</v>
      </c>
      <c r="H123" s="276" t="s">
        <v>168</v>
      </c>
      <c r="I123" s="180">
        <v>85</v>
      </c>
      <c r="J123" s="182">
        <v>8600</v>
      </c>
      <c r="K123" s="182">
        <v>20</v>
      </c>
      <c r="L123" s="182">
        <v>2000</v>
      </c>
      <c r="M123" s="278">
        <f t="shared" si="14"/>
        <v>105</v>
      </c>
      <c r="N123" s="278">
        <f t="shared" si="14"/>
        <v>10600</v>
      </c>
      <c r="O123" s="276"/>
    </row>
    <row r="124" spans="1:15" ht="21.6" thickBot="1" x14ac:dyDescent="0.45">
      <c r="A124" s="326"/>
      <c r="B124" s="327"/>
      <c r="C124" s="285"/>
      <c r="D124" s="285" t="s">
        <v>2</v>
      </c>
      <c r="E124" s="326"/>
      <c r="F124" s="326"/>
      <c r="G124" s="285"/>
      <c r="H124" s="326"/>
      <c r="I124" s="285"/>
      <c r="J124" s="328">
        <f>SUM(J115:J123)</f>
        <v>383250</v>
      </c>
      <c r="K124" s="329">
        <f>SUM(K115:K123)</f>
        <v>211</v>
      </c>
      <c r="L124" s="328">
        <f>SUM(L115:L123)</f>
        <v>23000</v>
      </c>
      <c r="M124" s="328">
        <f>SUM(M115:M123)</f>
        <v>910</v>
      </c>
      <c r="N124" s="328">
        <f>SUM(N115:N123)</f>
        <v>406250</v>
      </c>
      <c r="O124" s="282"/>
    </row>
    <row r="125" spans="1:15" x14ac:dyDescent="0.4">
      <c r="A125" s="180">
        <v>112</v>
      </c>
      <c r="B125" s="292" t="s">
        <v>264</v>
      </c>
      <c r="C125" s="307">
        <v>1</v>
      </c>
      <c r="D125" s="305" t="s">
        <v>260</v>
      </c>
      <c r="E125" s="300" t="s">
        <v>16</v>
      </c>
      <c r="F125" s="300" t="s">
        <v>3</v>
      </c>
      <c r="G125" s="51">
        <v>2538</v>
      </c>
      <c r="H125" s="308" t="s">
        <v>265</v>
      </c>
      <c r="I125" s="300">
        <v>57</v>
      </c>
      <c r="J125" s="350">
        <v>57000</v>
      </c>
      <c r="K125" s="278">
        <v>0</v>
      </c>
      <c r="L125" s="351">
        <v>0</v>
      </c>
      <c r="M125" s="278">
        <f>I125+K125</f>
        <v>57</v>
      </c>
      <c r="N125" s="351">
        <f>J125+L125</f>
        <v>57000</v>
      </c>
      <c r="O125" s="290"/>
    </row>
    <row r="126" spans="1:15" x14ac:dyDescent="0.4">
      <c r="A126" s="318">
        <v>113</v>
      </c>
      <c r="B126" s="298" t="s">
        <v>266</v>
      </c>
      <c r="C126" s="293">
        <v>1</v>
      </c>
      <c r="D126" s="294" t="s">
        <v>267</v>
      </c>
      <c r="E126" s="293" t="s">
        <v>16</v>
      </c>
      <c r="F126" s="293" t="s">
        <v>3</v>
      </c>
      <c r="G126" s="45">
        <v>2551</v>
      </c>
      <c r="H126" s="179" t="s">
        <v>268</v>
      </c>
      <c r="I126" s="180">
        <v>137</v>
      </c>
      <c r="J126" s="352">
        <v>804600</v>
      </c>
      <c r="K126" s="280">
        <v>0</v>
      </c>
      <c r="L126" s="296">
        <v>0</v>
      </c>
      <c r="M126" s="278">
        <f t="shared" ref="M126:M128" si="15">I126+K126</f>
        <v>137</v>
      </c>
      <c r="N126" s="351">
        <f>J126+L126</f>
        <v>804600</v>
      </c>
      <c r="O126" s="276"/>
    </row>
    <row r="127" spans="1:15" x14ac:dyDescent="0.4">
      <c r="A127" s="180">
        <v>114</v>
      </c>
      <c r="B127" s="298" t="s">
        <v>269</v>
      </c>
      <c r="C127" s="293">
        <v>6</v>
      </c>
      <c r="D127" s="294" t="s">
        <v>267</v>
      </c>
      <c r="E127" s="293" t="s">
        <v>16</v>
      </c>
      <c r="F127" s="293" t="s">
        <v>3</v>
      </c>
      <c r="G127" s="295" t="s">
        <v>251</v>
      </c>
      <c r="H127" s="169" t="s">
        <v>270</v>
      </c>
      <c r="I127" s="293">
        <v>431</v>
      </c>
      <c r="J127" s="352">
        <v>2544400</v>
      </c>
      <c r="K127" s="280">
        <v>0</v>
      </c>
      <c r="L127" s="296">
        <v>0</v>
      </c>
      <c r="M127" s="278">
        <f t="shared" si="15"/>
        <v>431</v>
      </c>
      <c r="N127" s="351">
        <f>J127+L127</f>
        <v>2544400</v>
      </c>
      <c r="O127" s="276"/>
    </row>
    <row r="128" spans="1:15" x14ac:dyDescent="0.4">
      <c r="A128" s="180">
        <v>115</v>
      </c>
      <c r="B128" s="298" t="s">
        <v>271</v>
      </c>
      <c r="C128" s="293">
        <v>9</v>
      </c>
      <c r="D128" s="294" t="s">
        <v>267</v>
      </c>
      <c r="E128" s="293" t="s">
        <v>16</v>
      </c>
      <c r="F128" s="293" t="s">
        <v>3</v>
      </c>
      <c r="G128" s="295" t="s">
        <v>181</v>
      </c>
      <c r="H128" s="169" t="s">
        <v>272</v>
      </c>
      <c r="I128" s="293">
        <v>300</v>
      </c>
      <c r="J128" s="296">
        <v>485200</v>
      </c>
      <c r="K128" s="280">
        <v>0</v>
      </c>
      <c r="L128" s="296">
        <v>0</v>
      </c>
      <c r="M128" s="278">
        <f t="shared" si="15"/>
        <v>300</v>
      </c>
      <c r="N128" s="351">
        <f>J128+L128</f>
        <v>485200</v>
      </c>
      <c r="O128" s="276"/>
    </row>
    <row r="129" spans="1:15" ht="21.6" thickBot="1" x14ac:dyDescent="0.45">
      <c r="A129" s="283"/>
      <c r="B129" s="353"/>
      <c r="C129" s="354"/>
      <c r="D129" s="303" t="s">
        <v>2</v>
      </c>
      <c r="E129" s="354"/>
      <c r="F129" s="354"/>
      <c r="G129" s="355"/>
      <c r="H129" s="356"/>
      <c r="I129" s="354"/>
      <c r="J129" s="357">
        <f>SUM(J125:J128)</f>
        <v>3891200</v>
      </c>
      <c r="K129" s="358">
        <f t="shared" ref="K129:N129" si="16">SUM(K125:K128)</f>
        <v>0</v>
      </c>
      <c r="L129" s="357">
        <f t="shared" si="16"/>
        <v>0</v>
      </c>
      <c r="M129" s="357">
        <f t="shared" si="16"/>
        <v>925</v>
      </c>
      <c r="N129" s="357">
        <f t="shared" si="16"/>
        <v>3891200</v>
      </c>
      <c r="O129" s="282"/>
    </row>
    <row r="130" spans="1:15" x14ac:dyDescent="0.4">
      <c r="A130" s="291">
        <v>116</v>
      </c>
      <c r="B130" s="292" t="s">
        <v>173</v>
      </c>
      <c r="C130" s="293">
        <v>2</v>
      </c>
      <c r="D130" s="294" t="s">
        <v>172</v>
      </c>
      <c r="E130" s="293" t="s">
        <v>18</v>
      </c>
      <c r="F130" s="293" t="s">
        <v>3</v>
      </c>
      <c r="G130" s="295" t="s">
        <v>58</v>
      </c>
      <c r="H130" s="169" t="s">
        <v>278</v>
      </c>
      <c r="I130" s="293">
        <v>243</v>
      </c>
      <c r="J130" s="277">
        <v>173250</v>
      </c>
      <c r="K130" s="280">
        <v>0</v>
      </c>
      <c r="L130" s="296">
        <v>0</v>
      </c>
      <c r="M130" s="278">
        <f>I130+K130</f>
        <v>243</v>
      </c>
      <c r="N130" s="278">
        <f t="shared" ref="N130:N133" si="17">J130+L130</f>
        <v>173250</v>
      </c>
      <c r="O130" s="290"/>
    </row>
    <row r="131" spans="1:15" x14ac:dyDescent="0.4">
      <c r="A131" s="291">
        <v>117</v>
      </c>
      <c r="B131" s="297" t="s">
        <v>623</v>
      </c>
      <c r="C131" s="293">
        <v>6</v>
      </c>
      <c r="D131" s="294" t="s">
        <v>172</v>
      </c>
      <c r="E131" s="293" t="s">
        <v>18</v>
      </c>
      <c r="F131" s="293" t="s">
        <v>3</v>
      </c>
      <c r="G131" s="295" t="s">
        <v>621</v>
      </c>
      <c r="H131" s="169" t="s">
        <v>622</v>
      </c>
      <c r="I131" s="293">
        <v>243</v>
      </c>
      <c r="J131" s="277">
        <v>291200</v>
      </c>
      <c r="K131" s="280">
        <v>0</v>
      </c>
      <c r="L131" s="296">
        <v>0</v>
      </c>
      <c r="M131" s="278">
        <f>I131+K131</f>
        <v>243</v>
      </c>
      <c r="N131" s="278">
        <f t="shared" si="17"/>
        <v>291200</v>
      </c>
      <c r="O131" s="290"/>
    </row>
    <row r="132" spans="1:15" x14ac:dyDescent="0.4">
      <c r="A132" s="291">
        <v>118</v>
      </c>
      <c r="B132" s="297" t="s">
        <v>624</v>
      </c>
      <c r="C132" s="293">
        <v>7</v>
      </c>
      <c r="D132" s="294" t="s">
        <v>172</v>
      </c>
      <c r="E132" s="293" t="s">
        <v>18</v>
      </c>
      <c r="F132" s="293" t="s">
        <v>3</v>
      </c>
      <c r="G132" s="295" t="s">
        <v>625</v>
      </c>
      <c r="H132" s="169" t="s">
        <v>626</v>
      </c>
      <c r="I132" s="293">
        <v>436</v>
      </c>
      <c r="J132" s="277">
        <v>572700</v>
      </c>
      <c r="K132" s="280">
        <v>0</v>
      </c>
      <c r="L132" s="296">
        <v>0</v>
      </c>
      <c r="M132" s="278">
        <f>I132+K132</f>
        <v>436</v>
      </c>
      <c r="N132" s="278">
        <f t="shared" si="17"/>
        <v>572700</v>
      </c>
      <c r="O132" s="290"/>
    </row>
    <row r="133" spans="1:15" x14ac:dyDescent="0.4">
      <c r="A133" s="291">
        <v>119</v>
      </c>
      <c r="B133" s="298" t="s">
        <v>285</v>
      </c>
      <c r="C133" s="293">
        <v>8</v>
      </c>
      <c r="D133" s="294" t="s">
        <v>172</v>
      </c>
      <c r="E133" s="293" t="s">
        <v>18</v>
      </c>
      <c r="F133" s="293" t="s">
        <v>3</v>
      </c>
      <c r="G133" s="295" t="s">
        <v>181</v>
      </c>
      <c r="H133" s="169" t="s">
        <v>286</v>
      </c>
      <c r="I133" s="293">
        <v>210</v>
      </c>
      <c r="J133" s="296">
        <v>201600</v>
      </c>
      <c r="K133" s="280">
        <v>0</v>
      </c>
      <c r="L133" s="296">
        <v>0</v>
      </c>
      <c r="M133" s="278">
        <f t="shared" ref="M133:N164" si="18">I133+K133</f>
        <v>210</v>
      </c>
      <c r="N133" s="278">
        <f t="shared" si="17"/>
        <v>201600</v>
      </c>
      <c r="O133" s="276"/>
    </row>
    <row r="134" spans="1:15" x14ac:dyDescent="0.4">
      <c r="A134" s="291">
        <v>120</v>
      </c>
      <c r="B134" s="298" t="s">
        <v>273</v>
      </c>
      <c r="C134" s="299">
        <v>2</v>
      </c>
      <c r="D134" s="294" t="s">
        <v>229</v>
      </c>
      <c r="E134" s="293" t="s">
        <v>18</v>
      </c>
      <c r="F134" s="293" t="s">
        <v>3</v>
      </c>
      <c r="G134" s="45">
        <v>2544</v>
      </c>
      <c r="H134" s="169" t="s">
        <v>274</v>
      </c>
      <c r="I134" s="300">
        <v>607</v>
      </c>
      <c r="J134" s="277">
        <v>5952261</v>
      </c>
      <c r="K134" s="278">
        <v>0</v>
      </c>
      <c r="L134" s="296">
        <v>0</v>
      </c>
      <c r="M134" s="278">
        <f t="shared" si="18"/>
        <v>607</v>
      </c>
      <c r="N134" s="278">
        <f t="shared" si="18"/>
        <v>5952261</v>
      </c>
      <c r="O134" s="276"/>
    </row>
    <row r="135" spans="1:15" x14ac:dyDescent="0.4">
      <c r="A135" s="291">
        <v>121</v>
      </c>
      <c r="B135" s="298" t="s">
        <v>627</v>
      </c>
      <c r="C135" s="299">
        <v>6</v>
      </c>
      <c r="D135" s="294" t="s">
        <v>229</v>
      </c>
      <c r="E135" s="293" t="s">
        <v>18</v>
      </c>
      <c r="F135" s="293" t="s">
        <v>3</v>
      </c>
      <c r="G135" s="45">
        <v>2544</v>
      </c>
      <c r="H135" s="169" t="s">
        <v>628</v>
      </c>
      <c r="I135" s="300">
        <v>120</v>
      </c>
      <c r="J135" s="277">
        <v>74500</v>
      </c>
      <c r="K135" s="278">
        <v>0</v>
      </c>
      <c r="L135" s="296">
        <v>0</v>
      </c>
      <c r="M135" s="278">
        <f t="shared" si="18"/>
        <v>120</v>
      </c>
      <c r="N135" s="278">
        <f t="shared" si="18"/>
        <v>74500</v>
      </c>
      <c r="O135" s="276"/>
    </row>
    <row r="136" spans="1:15" x14ac:dyDescent="0.4">
      <c r="A136" s="291">
        <v>122</v>
      </c>
      <c r="B136" s="298" t="s">
        <v>629</v>
      </c>
      <c r="C136" s="299">
        <v>7</v>
      </c>
      <c r="D136" s="294" t="s">
        <v>229</v>
      </c>
      <c r="E136" s="293" t="s">
        <v>18</v>
      </c>
      <c r="F136" s="293" t="s">
        <v>3</v>
      </c>
      <c r="G136" s="45">
        <v>2545</v>
      </c>
      <c r="H136" s="169" t="s">
        <v>630</v>
      </c>
      <c r="I136" s="300">
        <v>164</v>
      </c>
      <c r="J136" s="277">
        <v>342500</v>
      </c>
      <c r="K136" s="278">
        <v>0</v>
      </c>
      <c r="L136" s="296">
        <v>0</v>
      </c>
      <c r="M136" s="278">
        <f t="shared" si="18"/>
        <v>164</v>
      </c>
      <c r="N136" s="278">
        <f t="shared" si="18"/>
        <v>342500</v>
      </c>
      <c r="O136" s="276"/>
    </row>
    <row r="137" spans="1:15" x14ac:dyDescent="0.4">
      <c r="A137" s="291">
        <v>123</v>
      </c>
      <c r="B137" s="298" t="s">
        <v>631</v>
      </c>
      <c r="C137" s="299">
        <v>8</v>
      </c>
      <c r="D137" s="294" t="s">
        <v>229</v>
      </c>
      <c r="E137" s="293" t="s">
        <v>18</v>
      </c>
      <c r="F137" s="293" t="s">
        <v>3</v>
      </c>
      <c r="G137" s="45">
        <v>2550</v>
      </c>
      <c r="H137" s="169" t="s">
        <v>632</v>
      </c>
      <c r="I137" s="300">
        <v>325</v>
      </c>
      <c r="J137" s="277">
        <v>793880</v>
      </c>
      <c r="K137" s="278">
        <v>0</v>
      </c>
      <c r="L137" s="296">
        <v>0</v>
      </c>
      <c r="M137" s="278">
        <f t="shared" si="18"/>
        <v>325</v>
      </c>
      <c r="N137" s="278">
        <f t="shared" si="18"/>
        <v>793880</v>
      </c>
      <c r="O137" s="276"/>
    </row>
    <row r="138" spans="1:15" x14ac:dyDescent="0.4">
      <c r="A138" s="291">
        <v>124</v>
      </c>
      <c r="B138" s="298" t="s">
        <v>264</v>
      </c>
      <c r="C138" s="299">
        <v>10</v>
      </c>
      <c r="D138" s="294" t="s">
        <v>229</v>
      </c>
      <c r="E138" s="293" t="s">
        <v>18</v>
      </c>
      <c r="F138" s="293" t="s">
        <v>3</v>
      </c>
      <c r="G138" s="45">
        <v>2545</v>
      </c>
      <c r="H138" s="169" t="s">
        <v>743</v>
      </c>
      <c r="I138" s="300">
        <v>104</v>
      </c>
      <c r="J138" s="277">
        <v>191000</v>
      </c>
      <c r="K138" s="278">
        <v>0</v>
      </c>
      <c r="L138" s="296">
        <v>0</v>
      </c>
      <c r="M138" s="278">
        <f t="shared" si="18"/>
        <v>104</v>
      </c>
      <c r="N138" s="278">
        <f t="shared" si="18"/>
        <v>191000</v>
      </c>
      <c r="O138" s="276"/>
    </row>
    <row r="139" spans="1:15" x14ac:dyDescent="0.4">
      <c r="A139" s="291">
        <v>125</v>
      </c>
      <c r="B139" s="298" t="s">
        <v>744</v>
      </c>
      <c r="C139" s="299">
        <v>13</v>
      </c>
      <c r="D139" s="294" t="s">
        <v>229</v>
      </c>
      <c r="E139" s="293" t="s">
        <v>18</v>
      </c>
      <c r="F139" s="293" t="s">
        <v>3</v>
      </c>
      <c r="G139" s="45">
        <v>2551</v>
      </c>
      <c r="H139" s="169" t="s">
        <v>745</v>
      </c>
      <c r="I139" s="300">
        <v>69</v>
      </c>
      <c r="J139" s="277">
        <v>121000</v>
      </c>
      <c r="K139" s="278">
        <v>0</v>
      </c>
      <c r="L139" s="296">
        <v>0</v>
      </c>
      <c r="M139" s="278">
        <f t="shared" si="18"/>
        <v>69</v>
      </c>
      <c r="N139" s="278">
        <f t="shared" si="18"/>
        <v>121000</v>
      </c>
      <c r="O139" s="276"/>
    </row>
    <row r="140" spans="1:15" x14ac:dyDescent="0.4">
      <c r="A140" s="291">
        <v>126</v>
      </c>
      <c r="B140" s="298" t="s">
        <v>746</v>
      </c>
      <c r="C140" s="299">
        <v>15</v>
      </c>
      <c r="D140" s="294" t="s">
        <v>229</v>
      </c>
      <c r="E140" s="293" t="s">
        <v>18</v>
      </c>
      <c r="F140" s="293" t="s">
        <v>3</v>
      </c>
      <c r="G140" s="45">
        <v>2549</v>
      </c>
      <c r="H140" s="169" t="s">
        <v>747</v>
      </c>
      <c r="I140" s="300">
        <v>46</v>
      </c>
      <c r="J140" s="277">
        <v>57700</v>
      </c>
      <c r="K140" s="278">
        <v>0</v>
      </c>
      <c r="L140" s="296">
        <v>0</v>
      </c>
      <c r="M140" s="278">
        <f t="shared" si="18"/>
        <v>46</v>
      </c>
      <c r="N140" s="278">
        <f t="shared" si="18"/>
        <v>57700</v>
      </c>
      <c r="O140" s="276"/>
    </row>
    <row r="141" spans="1:15" x14ac:dyDescent="0.4">
      <c r="A141" s="291">
        <v>127</v>
      </c>
      <c r="B141" s="298" t="s">
        <v>865</v>
      </c>
      <c r="C141" s="299">
        <v>1</v>
      </c>
      <c r="D141" s="294" t="s">
        <v>276</v>
      </c>
      <c r="E141" s="293" t="s">
        <v>18</v>
      </c>
      <c r="F141" s="293" t="s">
        <v>3</v>
      </c>
      <c r="G141" s="45">
        <v>2544</v>
      </c>
      <c r="H141" s="169" t="s">
        <v>868</v>
      </c>
      <c r="I141" s="300">
        <v>50</v>
      </c>
      <c r="J141" s="277">
        <v>144650</v>
      </c>
      <c r="K141" s="278">
        <v>35</v>
      </c>
      <c r="L141" s="296">
        <v>3500</v>
      </c>
      <c r="M141" s="278">
        <f t="shared" ref="M141:M143" si="19">I141+K141</f>
        <v>85</v>
      </c>
      <c r="N141" s="278">
        <f t="shared" ref="N141:N143" si="20">J141+L141</f>
        <v>148150</v>
      </c>
      <c r="O141" s="276"/>
    </row>
    <row r="142" spans="1:15" x14ac:dyDescent="0.4">
      <c r="A142" s="291">
        <v>128</v>
      </c>
      <c r="B142" s="298" t="s">
        <v>866</v>
      </c>
      <c r="C142" s="299">
        <v>2</v>
      </c>
      <c r="D142" s="294" t="s">
        <v>276</v>
      </c>
      <c r="E142" s="293" t="s">
        <v>18</v>
      </c>
      <c r="F142" s="293" t="s">
        <v>3</v>
      </c>
      <c r="G142" s="45">
        <v>2546</v>
      </c>
      <c r="H142" s="169" t="s">
        <v>869</v>
      </c>
      <c r="I142" s="300">
        <v>68</v>
      </c>
      <c r="J142" s="277">
        <v>203680</v>
      </c>
      <c r="K142" s="278">
        <v>26</v>
      </c>
      <c r="L142" s="296">
        <v>2600</v>
      </c>
      <c r="M142" s="278">
        <f t="shared" si="19"/>
        <v>94</v>
      </c>
      <c r="N142" s="278">
        <f t="shared" si="20"/>
        <v>206280</v>
      </c>
      <c r="O142" s="276"/>
    </row>
    <row r="143" spans="1:15" x14ac:dyDescent="0.4">
      <c r="A143" s="291">
        <v>129</v>
      </c>
      <c r="B143" s="298" t="s">
        <v>867</v>
      </c>
      <c r="C143" s="299">
        <v>4</v>
      </c>
      <c r="D143" s="294" t="s">
        <v>276</v>
      </c>
      <c r="E143" s="293" t="s">
        <v>18</v>
      </c>
      <c r="F143" s="293" t="s">
        <v>3</v>
      </c>
      <c r="G143" s="45">
        <v>2566</v>
      </c>
      <c r="H143" s="169" t="s">
        <v>870</v>
      </c>
      <c r="I143" s="300">
        <v>70</v>
      </c>
      <c r="J143" s="277">
        <v>12000</v>
      </c>
      <c r="K143" s="278">
        <v>28</v>
      </c>
      <c r="L143" s="296">
        <v>2800</v>
      </c>
      <c r="M143" s="278">
        <f t="shared" si="19"/>
        <v>98</v>
      </c>
      <c r="N143" s="278">
        <f t="shared" si="20"/>
        <v>14800</v>
      </c>
      <c r="O143" s="276"/>
    </row>
    <row r="144" spans="1:15" x14ac:dyDescent="0.4">
      <c r="A144" s="291">
        <v>130</v>
      </c>
      <c r="B144" s="298" t="s">
        <v>275</v>
      </c>
      <c r="C144" s="293">
        <v>5</v>
      </c>
      <c r="D144" s="294" t="s">
        <v>276</v>
      </c>
      <c r="E144" s="293" t="s">
        <v>18</v>
      </c>
      <c r="F144" s="293" t="s">
        <v>3</v>
      </c>
      <c r="G144" s="45">
        <v>2542</v>
      </c>
      <c r="H144" s="179" t="s">
        <v>277</v>
      </c>
      <c r="I144" s="180">
        <v>328</v>
      </c>
      <c r="J144" s="277">
        <v>4373394</v>
      </c>
      <c r="K144" s="280">
        <v>0</v>
      </c>
      <c r="L144" s="296">
        <v>0</v>
      </c>
      <c r="M144" s="278">
        <f t="shared" si="18"/>
        <v>328</v>
      </c>
      <c r="N144" s="278">
        <f t="shared" si="18"/>
        <v>4373394</v>
      </c>
      <c r="O144" s="276"/>
    </row>
    <row r="145" spans="1:15" x14ac:dyDescent="0.4">
      <c r="A145" s="291">
        <v>131</v>
      </c>
      <c r="B145" s="298" t="s">
        <v>647</v>
      </c>
      <c r="C145" s="293">
        <v>6</v>
      </c>
      <c r="D145" s="294" t="s">
        <v>276</v>
      </c>
      <c r="E145" s="293" t="s">
        <v>18</v>
      </c>
      <c r="F145" s="293" t="s">
        <v>3</v>
      </c>
      <c r="G145" s="45">
        <v>2549</v>
      </c>
      <c r="H145" s="179" t="s">
        <v>648</v>
      </c>
      <c r="I145" s="180">
        <v>55</v>
      </c>
      <c r="J145" s="277">
        <v>120750</v>
      </c>
      <c r="K145" s="280">
        <v>0</v>
      </c>
      <c r="L145" s="296">
        <v>0</v>
      </c>
      <c r="M145" s="278">
        <f t="shared" si="18"/>
        <v>55</v>
      </c>
      <c r="N145" s="278">
        <f t="shared" si="18"/>
        <v>120750</v>
      </c>
      <c r="O145" s="276"/>
    </row>
    <row r="146" spans="1:15" x14ac:dyDescent="0.4">
      <c r="A146" s="291">
        <v>132</v>
      </c>
      <c r="B146" s="298" t="s">
        <v>649</v>
      </c>
      <c r="C146" s="293">
        <v>7</v>
      </c>
      <c r="D146" s="294" t="s">
        <v>276</v>
      </c>
      <c r="E146" s="293" t="s">
        <v>18</v>
      </c>
      <c r="F146" s="293" t="s">
        <v>3</v>
      </c>
      <c r="G146" s="45">
        <v>2566</v>
      </c>
      <c r="H146" s="179" t="s">
        <v>650</v>
      </c>
      <c r="I146" s="180">
        <v>62</v>
      </c>
      <c r="J146" s="277">
        <v>2700</v>
      </c>
      <c r="K146" s="280">
        <v>0</v>
      </c>
      <c r="L146" s="296">
        <v>0</v>
      </c>
      <c r="M146" s="278">
        <f t="shared" si="18"/>
        <v>62</v>
      </c>
      <c r="N146" s="278">
        <f t="shared" si="18"/>
        <v>2700</v>
      </c>
      <c r="O146" s="276"/>
    </row>
    <row r="147" spans="1:15" x14ac:dyDescent="0.4">
      <c r="A147" s="291">
        <v>133</v>
      </c>
      <c r="B147" s="298" t="s">
        <v>651</v>
      </c>
      <c r="C147" s="293">
        <v>9</v>
      </c>
      <c r="D147" s="294" t="s">
        <v>652</v>
      </c>
      <c r="E147" s="293" t="s">
        <v>18</v>
      </c>
      <c r="F147" s="293" t="s">
        <v>3</v>
      </c>
      <c r="G147" s="45">
        <v>2566</v>
      </c>
      <c r="H147" s="179" t="s">
        <v>653</v>
      </c>
      <c r="I147" s="180">
        <v>27</v>
      </c>
      <c r="J147" s="277">
        <v>3300</v>
      </c>
      <c r="K147" s="280">
        <v>0</v>
      </c>
      <c r="L147" s="296">
        <v>0</v>
      </c>
      <c r="M147" s="278">
        <f t="shared" si="18"/>
        <v>27</v>
      </c>
      <c r="N147" s="278">
        <f t="shared" si="18"/>
        <v>3300</v>
      </c>
      <c r="O147" s="276"/>
    </row>
    <row r="148" spans="1:15" x14ac:dyDescent="0.4">
      <c r="A148" s="291">
        <v>134</v>
      </c>
      <c r="B148" s="298" t="s">
        <v>235</v>
      </c>
      <c r="C148" s="293">
        <v>7</v>
      </c>
      <c r="D148" s="293" t="s">
        <v>234</v>
      </c>
      <c r="E148" s="293" t="s">
        <v>18</v>
      </c>
      <c r="F148" s="293" t="s">
        <v>3</v>
      </c>
      <c r="G148" s="295" t="s">
        <v>279</v>
      </c>
      <c r="H148" s="169" t="s">
        <v>236</v>
      </c>
      <c r="I148" s="293">
        <v>67</v>
      </c>
      <c r="J148" s="296">
        <v>6700</v>
      </c>
      <c r="K148" s="280">
        <v>0</v>
      </c>
      <c r="L148" s="296">
        <v>0</v>
      </c>
      <c r="M148" s="278">
        <f t="shared" si="18"/>
        <v>67</v>
      </c>
      <c r="N148" s="278">
        <f t="shared" si="18"/>
        <v>6700</v>
      </c>
      <c r="O148" s="276"/>
    </row>
    <row r="149" spans="1:15" x14ac:dyDescent="0.4">
      <c r="A149" s="291">
        <v>135</v>
      </c>
      <c r="B149" s="298" t="s">
        <v>641</v>
      </c>
      <c r="C149" s="293">
        <v>2</v>
      </c>
      <c r="D149" s="293" t="s">
        <v>234</v>
      </c>
      <c r="E149" s="293" t="s">
        <v>18</v>
      </c>
      <c r="F149" s="293" t="s">
        <v>3</v>
      </c>
      <c r="G149" s="295" t="s">
        <v>642</v>
      </c>
      <c r="H149" s="169" t="s">
        <v>643</v>
      </c>
      <c r="I149" s="293">
        <v>124</v>
      </c>
      <c r="J149" s="296">
        <v>228420</v>
      </c>
      <c r="K149" s="280">
        <v>0</v>
      </c>
      <c r="L149" s="296">
        <v>0</v>
      </c>
      <c r="M149" s="278">
        <f t="shared" si="18"/>
        <v>124</v>
      </c>
      <c r="N149" s="278">
        <f t="shared" si="18"/>
        <v>228420</v>
      </c>
      <c r="O149" s="276"/>
    </row>
    <row r="150" spans="1:15" x14ac:dyDescent="0.4">
      <c r="A150" s="291">
        <v>136</v>
      </c>
      <c r="B150" s="298" t="s">
        <v>845</v>
      </c>
      <c r="C150" s="293">
        <v>9</v>
      </c>
      <c r="D150" s="293" t="s">
        <v>234</v>
      </c>
      <c r="E150" s="293" t="s">
        <v>18</v>
      </c>
      <c r="F150" s="293" t="s">
        <v>3</v>
      </c>
      <c r="G150" s="295" t="s">
        <v>181</v>
      </c>
      <c r="H150" s="169" t="s">
        <v>846</v>
      </c>
      <c r="I150" s="293">
        <v>49</v>
      </c>
      <c r="J150" s="296">
        <v>149060</v>
      </c>
      <c r="K150" s="280">
        <v>30</v>
      </c>
      <c r="L150" s="296">
        <v>3000</v>
      </c>
      <c r="M150" s="278">
        <f t="shared" ref="M150" si="21">I150+K150</f>
        <v>79</v>
      </c>
      <c r="N150" s="278">
        <f t="shared" ref="N150" si="22">J150+L150</f>
        <v>152060</v>
      </c>
      <c r="O150" s="276"/>
    </row>
    <row r="151" spans="1:15" x14ac:dyDescent="0.4">
      <c r="A151" s="291">
        <v>137</v>
      </c>
      <c r="B151" s="298" t="s">
        <v>847</v>
      </c>
      <c r="C151" s="293">
        <v>1</v>
      </c>
      <c r="D151" s="293" t="s">
        <v>281</v>
      </c>
      <c r="E151" s="293" t="s">
        <v>18</v>
      </c>
      <c r="F151" s="293" t="s">
        <v>3</v>
      </c>
      <c r="G151" s="295" t="s">
        <v>181</v>
      </c>
      <c r="H151" s="169" t="s">
        <v>848</v>
      </c>
      <c r="I151" s="293">
        <v>121</v>
      </c>
      <c r="J151" s="296">
        <v>285560</v>
      </c>
      <c r="K151" s="280">
        <v>25</v>
      </c>
      <c r="L151" s="296">
        <v>2500</v>
      </c>
      <c r="M151" s="278">
        <f t="shared" ref="M151" si="23">I151+K151</f>
        <v>146</v>
      </c>
      <c r="N151" s="278">
        <f t="shared" ref="N151" si="24">J151+L151</f>
        <v>288060</v>
      </c>
      <c r="O151" s="276"/>
    </row>
    <row r="152" spans="1:15" x14ac:dyDescent="0.4">
      <c r="A152" s="291">
        <v>138</v>
      </c>
      <c r="B152" s="298" t="s">
        <v>849</v>
      </c>
      <c r="C152" s="293">
        <v>2</v>
      </c>
      <c r="D152" s="293" t="s">
        <v>281</v>
      </c>
      <c r="E152" s="293" t="s">
        <v>18</v>
      </c>
      <c r="F152" s="293" t="s">
        <v>3</v>
      </c>
      <c r="G152" s="295" t="s">
        <v>749</v>
      </c>
      <c r="H152" s="169" t="s">
        <v>850</v>
      </c>
      <c r="I152" s="293">
        <v>216</v>
      </c>
      <c r="J152" s="296">
        <v>317000</v>
      </c>
      <c r="K152" s="280">
        <v>25</v>
      </c>
      <c r="L152" s="296">
        <v>2500</v>
      </c>
      <c r="M152" s="278">
        <f t="shared" ref="M152:M158" si="25">I152+K152</f>
        <v>241</v>
      </c>
      <c r="N152" s="278">
        <f t="shared" ref="N152:N158" si="26">J152+L152</f>
        <v>319500</v>
      </c>
      <c r="O152" s="276"/>
    </row>
    <row r="153" spans="1:15" x14ac:dyDescent="0.4">
      <c r="A153" s="291">
        <v>139</v>
      </c>
      <c r="B153" s="298" t="s">
        <v>851</v>
      </c>
      <c r="C153" s="293">
        <v>5</v>
      </c>
      <c r="D153" s="293" t="s">
        <v>281</v>
      </c>
      <c r="E153" s="293" t="s">
        <v>18</v>
      </c>
      <c r="F153" s="293" t="s">
        <v>3</v>
      </c>
      <c r="G153" s="295" t="s">
        <v>181</v>
      </c>
      <c r="H153" s="169" t="s">
        <v>852</v>
      </c>
      <c r="I153" s="293">
        <v>90</v>
      </c>
      <c r="J153" s="296">
        <v>358500</v>
      </c>
      <c r="K153" s="280">
        <v>20</v>
      </c>
      <c r="L153" s="296">
        <v>2000</v>
      </c>
      <c r="M153" s="278">
        <f t="shared" si="25"/>
        <v>110</v>
      </c>
      <c r="N153" s="278">
        <f t="shared" si="26"/>
        <v>360500</v>
      </c>
      <c r="O153" s="276"/>
    </row>
    <row r="154" spans="1:15" x14ac:dyDescent="0.4">
      <c r="A154" s="291">
        <v>140</v>
      </c>
      <c r="B154" s="298" t="s">
        <v>264</v>
      </c>
      <c r="C154" s="293">
        <v>9</v>
      </c>
      <c r="D154" s="293" t="s">
        <v>281</v>
      </c>
      <c r="E154" s="293" t="s">
        <v>18</v>
      </c>
      <c r="F154" s="293" t="s">
        <v>3</v>
      </c>
      <c r="G154" s="295" t="s">
        <v>853</v>
      </c>
      <c r="H154" s="169" t="s">
        <v>854</v>
      </c>
      <c r="I154" s="293">
        <v>97</v>
      </c>
      <c r="J154" s="296">
        <v>98000</v>
      </c>
      <c r="K154" s="280">
        <v>22</v>
      </c>
      <c r="L154" s="296">
        <v>2500</v>
      </c>
      <c r="M154" s="278">
        <f t="shared" si="25"/>
        <v>119</v>
      </c>
      <c r="N154" s="278">
        <f t="shared" si="26"/>
        <v>100500</v>
      </c>
      <c r="O154" s="276"/>
    </row>
    <row r="155" spans="1:15" x14ac:dyDescent="0.4">
      <c r="A155" s="291">
        <v>141</v>
      </c>
      <c r="B155" s="298" t="s">
        <v>855</v>
      </c>
      <c r="C155" s="293">
        <v>12</v>
      </c>
      <c r="D155" s="293" t="s">
        <v>281</v>
      </c>
      <c r="E155" s="293" t="s">
        <v>18</v>
      </c>
      <c r="F155" s="293" t="s">
        <v>3</v>
      </c>
      <c r="G155" s="295" t="s">
        <v>82</v>
      </c>
      <c r="H155" s="169" t="s">
        <v>856</v>
      </c>
      <c r="I155" s="293">
        <v>110</v>
      </c>
      <c r="J155" s="296">
        <v>248000</v>
      </c>
      <c r="K155" s="280">
        <v>20</v>
      </c>
      <c r="L155" s="296">
        <v>2000</v>
      </c>
      <c r="M155" s="278">
        <f t="shared" si="25"/>
        <v>130</v>
      </c>
      <c r="N155" s="278">
        <f t="shared" si="26"/>
        <v>250000</v>
      </c>
      <c r="O155" s="276"/>
    </row>
    <row r="156" spans="1:15" x14ac:dyDescent="0.4">
      <c r="A156" s="291">
        <v>142</v>
      </c>
      <c r="B156" s="298" t="s">
        <v>467</v>
      </c>
      <c r="C156" s="293">
        <v>13</v>
      </c>
      <c r="D156" s="293" t="s">
        <v>281</v>
      </c>
      <c r="E156" s="293" t="s">
        <v>18</v>
      </c>
      <c r="F156" s="293" t="s">
        <v>3</v>
      </c>
      <c r="G156" s="295" t="s">
        <v>82</v>
      </c>
      <c r="H156" s="169" t="s">
        <v>857</v>
      </c>
      <c r="I156" s="293">
        <v>68</v>
      </c>
      <c r="J156" s="296">
        <v>122920</v>
      </c>
      <c r="K156" s="280">
        <v>26</v>
      </c>
      <c r="L156" s="296">
        <v>3000</v>
      </c>
      <c r="M156" s="278">
        <f t="shared" si="25"/>
        <v>94</v>
      </c>
      <c r="N156" s="278">
        <f t="shared" si="26"/>
        <v>125920</v>
      </c>
      <c r="O156" s="276"/>
    </row>
    <row r="157" spans="1:15" x14ac:dyDescent="0.4">
      <c r="A157" s="291">
        <v>143</v>
      </c>
      <c r="B157" s="298" t="s">
        <v>858</v>
      </c>
      <c r="C157" s="293">
        <v>15</v>
      </c>
      <c r="D157" s="293" t="s">
        <v>281</v>
      </c>
      <c r="E157" s="293" t="s">
        <v>18</v>
      </c>
      <c r="F157" s="293" t="s">
        <v>3</v>
      </c>
      <c r="G157" s="295" t="s">
        <v>258</v>
      </c>
      <c r="H157" s="169" t="s">
        <v>859</v>
      </c>
      <c r="I157" s="293">
        <v>192</v>
      </c>
      <c r="J157" s="296">
        <v>1835000</v>
      </c>
      <c r="K157" s="280">
        <v>30</v>
      </c>
      <c r="L157" s="296">
        <v>3000</v>
      </c>
      <c r="M157" s="278">
        <f t="shared" si="25"/>
        <v>222</v>
      </c>
      <c r="N157" s="278">
        <f t="shared" si="26"/>
        <v>1838000</v>
      </c>
      <c r="O157" s="276"/>
    </row>
    <row r="158" spans="1:15" x14ac:dyDescent="0.4">
      <c r="A158" s="291">
        <v>144</v>
      </c>
      <c r="B158" s="298" t="s">
        <v>372</v>
      </c>
      <c r="C158" s="293">
        <v>18</v>
      </c>
      <c r="D158" s="293" t="s">
        <v>281</v>
      </c>
      <c r="E158" s="293" t="s">
        <v>18</v>
      </c>
      <c r="F158" s="293" t="s">
        <v>3</v>
      </c>
      <c r="G158" s="295" t="s">
        <v>185</v>
      </c>
      <c r="H158" s="169" t="s">
        <v>860</v>
      </c>
      <c r="I158" s="293">
        <v>221</v>
      </c>
      <c r="J158" s="296">
        <v>203280</v>
      </c>
      <c r="K158" s="280">
        <v>25</v>
      </c>
      <c r="L158" s="296">
        <v>2500</v>
      </c>
      <c r="M158" s="278">
        <f t="shared" si="25"/>
        <v>246</v>
      </c>
      <c r="N158" s="278">
        <f t="shared" si="26"/>
        <v>205780</v>
      </c>
      <c r="O158" s="276"/>
    </row>
    <row r="159" spans="1:15" x14ac:dyDescent="0.4">
      <c r="A159" s="291">
        <v>145</v>
      </c>
      <c r="B159" s="298" t="s">
        <v>280</v>
      </c>
      <c r="C159" s="293">
        <v>16</v>
      </c>
      <c r="D159" s="293" t="s">
        <v>281</v>
      </c>
      <c r="E159" s="293" t="s">
        <v>18</v>
      </c>
      <c r="F159" s="293" t="s">
        <v>3</v>
      </c>
      <c r="G159" s="295" t="s">
        <v>58</v>
      </c>
      <c r="H159" s="169" t="s">
        <v>282</v>
      </c>
      <c r="I159" s="293">
        <v>125</v>
      </c>
      <c r="J159" s="296">
        <v>55300</v>
      </c>
      <c r="K159" s="280">
        <v>0</v>
      </c>
      <c r="L159" s="296">
        <v>0</v>
      </c>
      <c r="M159" s="278">
        <f t="shared" si="18"/>
        <v>125</v>
      </c>
      <c r="N159" s="278">
        <f t="shared" si="18"/>
        <v>55300</v>
      </c>
      <c r="O159" s="276"/>
    </row>
    <row r="160" spans="1:15" x14ac:dyDescent="0.4">
      <c r="A160" s="291">
        <v>146</v>
      </c>
      <c r="B160" s="298" t="s">
        <v>283</v>
      </c>
      <c r="C160" s="293">
        <v>10</v>
      </c>
      <c r="D160" s="293" t="s">
        <v>281</v>
      </c>
      <c r="E160" s="293" t="s">
        <v>18</v>
      </c>
      <c r="F160" s="293" t="s">
        <v>3</v>
      </c>
      <c r="G160" s="295" t="s">
        <v>58</v>
      </c>
      <c r="H160" s="169" t="s">
        <v>284</v>
      </c>
      <c r="I160" s="293">
        <v>127</v>
      </c>
      <c r="J160" s="296">
        <v>37804</v>
      </c>
      <c r="K160" s="280">
        <v>0</v>
      </c>
      <c r="L160" s="296">
        <v>0</v>
      </c>
      <c r="M160" s="278">
        <f t="shared" si="18"/>
        <v>127</v>
      </c>
      <c r="N160" s="278">
        <f t="shared" si="18"/>
        <v>37804</v>
      </c>
      <c r="O160" s="276"/>
    </row>
    <row r="161" spans="1:15" x14ac:dyDescent="0.4">
      <c r="A161" s="291">
        <v>147</v>
      </c>
      <c r="B161" s="298" t="s">
        <v>639</v>
      </c>
      <c r="C161" s="293">
        <v>11</v>
      </c>
      <c r="D161" s="294" t="s">
        <v>281</v>
      </c>
      <c r="E161" s="293" t="s">
        <v>18</v>
      </c>
      <c r="F161" s="293" t="s">
        <v>3</v>
      </c>
      <c r="G161" s="295" t="s">
        <v>634</v>
      </c>
      <c r="H161" s="169" t="s">
        <v>640</v>
      </c>
      <c r="I161" s="293">
        <v>121</v>
      </c>
      <c r="J161" s="296">
        <v>220330</v>
      </c>
      <c r="K161" s="280">
        <v>0</v>
      </c>
      <c r="L161" s="296">
        <v>0</v>
      </c>
      <c r="M161" s="278">
        <f t="shared" si="18"/>
        <v>121</v>
      </c>
      <c r="N161" s="278">
        <f t="shared" si="18"/>
        <v>220330</v>
      </c>
      <c r="O161" s="276"/>
    </row>
    <row r="162" spans="1:15" x14ac:dyDescent="0.4">
      <c r="A162" s="291">
        <v>148</v>
      </c>
      <c r="B162" s="298" t="s">
        <v>296</v>
      </c>
      <c r="C162" s="293">
        <v>3</v>
      </c>
      <c r="D162" s="301" t="s">
        <v>281</v>
      </c>
      <c r="E162" s="293" t="s">
        <v>18</v>
      </c>
      <c r="F162" s="293" t="s">
        <v>3</v>
      </c>
      <c r="G162" s="295" t="s">
        <v>297</v>
      </c>
      <c r="H162" s="169" t="s">
        <v>298</v>
      </c>
      <c r="I162" s="293">
        <v>73</v>
      </c>
      <c r="J162" s="296">
        <v>6800</v>
      </c>
      <c r="K162" s="280">
        <v>0</v>
      </c>
      <c r="L162" s="296">
        <v>0</v>
      </c>
      <c r="M162" s="278">
        <f t="shared" si="18"/>
        <v>73</v>
      </c>
      <c r="N162" s="278">
        <f t="shared" si="18"/>
        <v>6800</v>
      </c>
      <c r="O162" s="276"/>
    </row>
    <row r="163" spans="1:15" x14ac:dyDescent="0.4">
      <c r="A163" s="291">
        <v>149</v>
      </c>
      <c r="B163" s="298" t="s">
        <v>299</v>
      </c>
      <c r="C163" s="294">
        <v>17</v>
      </c>
      <c r="D163" s="294" t="s">
        <v>281</v>
      </c>
      <c r="E163" s="293" t="s">
        <v>18</v>
      </c>
      <c r="F163" s="293" t="s">
        <v>3</v>
      </c>
      <c r="G163" s="295" t="s">
        <v>58</v>
      </c>
      <c r="H163" s="169" t="s">
        <v>300</v>
      </c>
      <c r="I163" s="293">
        <v>135</v>
      </c>
      <c r="J163" s="296">
        <v>134700</v>
      </c>
      <c r="K163" s="280">
        <v>0</v>
      </c>
      <c r="L163" s="296">
        <v>0</v>
      </c>
      <c r="M163" s="278">
        <f t="shared" si="18"/>
        <v>135</v>
      </c>
      <c r="N163" s="278">
        <f t="shared" si="18"/>
        <v>134700</v>
      </c>
      <c r="O163" s="276"/>
    </row>
    <row r="164" spans="1:15" x14ac:dyDescent="0.4">
      <c r="A164" s="291">
        <v>150</v>
      </c>
      <c r="B164" s="298" t="s">
        <v>748</v>
      </c>
      <c r="C164" s="294">
        <v>1</v>
      </c>
      <c r="D164" s="305" t="s">
        <v>302</v>
      </c>
      <c r="E164" s="293" t="s">
        <v>18</v>
      </c>
      <c r="F164" s="293" t="s">
        <v>3</v>
      </c>
      <c r="G164" s="295" t="s">
        <v>749</v>
      </c>
      <c r="H164" s="169" t="s">
        <v>750</v>
      </c>
      <c r="I164" s="293">
        <v>215</v>
      </c>
      <c r="J164" s="296">
        <v>222000</v>
      </c>
      <c r="K164" s="280">
        <v>0</v>
      </c>
      <c r="L164" s="296">
        <v>0</v>
      </c>
      <c r="M164" s="278">
        <f t="shared" si="18"/>
        <v>215</v>
      </c>
      <c r="N164" s="278">
        <f t="shared" si="18"/>
        <v>222000</v>
      </c>
      <c r="O164" s="276"/>
    </row>
    <row r="165" spans="1:15" x14ac:dyDescent="0.4">
      <c r="A165" s="291">
        <v>151</v>
      </c>
      <c r="B165" s="298" t="s">
        <v>633</v>
      </c>
      <c r="C165" s="293">
        <v>2</v>
      </c>
      <c r="D165" s="300" t="s">
        <v>302</v>
      </c>
      <c r="E165" s="293" t="s">
        <v>18</v>
      </c>
      <c r="F165" s="293" t="s">
        <v>3</v>
      </c>
      <c r="G165" s="295" t="s">
        <v>634</v>
      </c>
      <c r="H165" s="169" t="s">
        <v>635</v>
      </c>
      <c r="I165" s="293">
        <v>182</v>
      </c>
      <c r="J165" s="296">
        <v>721000</v>
      </c>
      <c r="K165" s="280">
        <v>0</v>
      </c>
      <c r="L165" s="296">
        <v>0</v>
      </c>
      <c r="M165" s="278">
        <f t="shared" ref="M165:N179" si="27">I165+K165</f>
        <v>182</v>
      </c>
      <c r="N165" s="278">
        <f t="shared" si="27"/>
        <v>721000</v>
      </c>
      <c r="O165" s="276"/>
    </row>
    <row r="166" spans="1:15" x14ac:dyDescent="0.4">
      <c r="A166" s="291">
        <v>152</v>
      </c>
      <c r="B166" s="298" t="s">
        <v>301</v>
      </c>
      <c r="C166" s="293">
        <v>4</v>
      </c>
      <c r="D166" s="300" t="s">
        <v>302</v>
      </c>
      <c r="E166" s="293" t="s">
        <v>18</v>
      </c>
      <c r="F166" s="293" t="s">
        <v>3</v>
      </c>
      <c r="G166" s="295" t="s">
        <v>82</v>
      </c>
      <c r="H166" s="169" t="s">
        <v>303</v>
      </c>
      <c r="I166" s="293">
        <v>258</v>
      </c>
      <c r="J166" s="296">
        <v>250000</v>
      </c>
      <c r="K166" s="280">
        <v>0</v>
      </c>
      <c r="L166" s="296">
        <v>0</v>
      </c>
      <c r="M166" s="278">
        <f t="shared" si="27"/>
        <v>258</v>
      </c>
      <c r="N166" s="278">
        <f t="shared" si="27"/>
        <v>250000</v>
      </c>
      <c r="O166" s="180"/>
    </row>
    <row r="167" spans="1:15" x14ac:dyDescent="0.4">
      <c r="A167" s="291">
        <v>153</v>
      </c>
      <c r="B167" s="298" t="s">
        <v>413</v>
      </c>
      <c r="C167" s="293">
        <v>7</v>
      </c>
      <c r="D167" s="300" t="s">
        <v>302</v>
      </c>
      <c r="E167" s="293" t="s">
        <v>18</v>
      </c>
      <c r="F167" s="293" t="s">
        <v>3</v>
      </c>
      <c r="G167" s="295" t="s">
        <v>181</v>
      </c>
      <c r="H167" s="169" t="s">
        <v>751</v>
      </c>
      <c r="I167" s="293">
        <v>179</v>
      </c>
      <c r="J167" s="296">
        <v>542000</v>
      </c>
      <c r="K167" s="280">
        <v>0</v>
      </c>
      <c r="L167" s="296">
        <v>0</v>
      </c>
      <c r="M167" s="278">
        <f t="shared" si="27"/>
        <v>179</v>
      </c>
      <c r="N167" s="278">
        <f t="shared" si="27"/>
        <v>542000</v>
      </c>
      <c r="O167" s="180"/>
    </row>
    <row r="168" spans="1:15" x14ac:dyDescent="0.4">
      <c r="A168" s="291">
        <v>154</v>
      </c>
      <c r="B168" s="298" t="s">
        <v>410</v>
      </c>
      <c r="C168" s="293">
        <v>8</v>
      </c>
      <c r="D168" s="300" t="s">
        <v>302</v>
      </c>
      <c r="E168" s="293" t="s">
        <v>18</v>
      </c>
      <c r="F168" s="293" t="s">
        <v>3</v>
      </c>
      <c r="G168" s="295" t="s">
        <v>82</v>
      </c>
      <c r="H168" s="169" t="s">
        <v>752</v>
      </c>
      <c r="I168" s="293">
        <v>270</v>
      </c>
      <c r="J168" s="296">
        <v>321100</v>
      </c>
      <c r="K168" s="280">
        <v>0</v>
      </c>
      <c r="L168" s="296">
        <v>0</v>
      </c>
      <c r="M168" s="278">
        <f t="shared" si="27"/>
        <v>270</v>
      </c>
      <c r="N168" s="278">
        <f t="shared" si="27"/>
        <v>321100</v>
      </c>
      <c r="O168" s="180"/>
    </row>
    <row r="169" spans="1:15" x14ac:dyDescent="0.4">
      <c r="A169" s="291">
        <v>155</v>
      </c>
      <c r="B169" s="298" t="s">
        <v>753</v>
      </c>
      <c r="C169" s="293">
        <v>9</v>
      </c>
      <c r="D169" s="300" t="s">
        <v>302</v>
      </c>
      <c r="E169" s="293" t="s">
        <v>18</v>
      </c>
      <c r="F169" s="293" t="s">
        <v>3</v>
      </c>
      <c r="G169" s="295" t="s">
        <v>181</v>
      </c>
      <c r="H169" s="169" t="s">
        <v>756</v>
      </c>
      <c r="I169" s="293">
        <v>124</v>
      </c>
      <c r="J169" s="296">
        <v>142000</v>
      </c>
      <c r="K169" s="280">
        <v>0</v>
      </c>
      <c r="L169" s="296">
        <v>0</v>
      </c>
      <c r="M169" s="278">
        <f t="shared" si="27"/>
        <v>124</v>
      </c>
      <c r="N169" s="278">
        <f t="shared" si="27"/>
        <v>142000</v>
      </c>
      <c r="O169" s="180"/>
    </row>
    <row r="170" spans="1:15" x14ac:dyDescent="0.4">
      <c r="A170" s="291">
        <v>156</v>
      </c>
      <c r="B170" s="298" t="s">
        <v>754</v>
      </c>
      <c r="C170" s="293">
        <v>12</v>
      </c>
      <c r="D170" s="300" t="s">
        <v>302</v>
      </c>
      <c r="E170" s="293" t="s">
        <v>18</v>
      </c>
      <c r="F170" s="293" t="s">
        <v>3</v>
      </c>
      <c r="G170" s="295" t="s">
        <v>82</v>
      </c>
      <c r="H170" s="169" t="s">
        <v>755</v>
      </c>
      <c r="I170" s="293">
        <v>54</v>
      </c>
      <c r="J170" s="296">
        <v>124642</v>
      </c>
      <c r="K170" s="280">
        <v>0</v>
      </c>
      <c r="L170" s="296">
        <v>0</v>
      </c>
      <c r="M170" s="278">
        <f t="shared" si="27"/>
        <v>54</v>
      </c>
      <c r="N170" s="278">
        <f t="shared" si="27"/>
        <v>124642</v>
      </c>
      <c r="O170" s="180"/>
    </row>
    <row r="171" spans="1:15" x14ac:dyDescent="0.4">
      <c r="A171" s="291">
        <v>157</v>
      </c>
      <c r="B171" s="298" t="s">
        <v>617</v>
      </c>
      <c r="C171" s="293">
        <v>13</v>
      </c>
      <c r="D171" s="300" t="s">
        <v>302</v>
      </c>
      <c r="E171" s="293" t="s">
        <v>18</v>
      </c>
      <c r="F171" s="293" t="s">
        <v>3</v>
      </c>
      <c r="G171" s="295" t="s">
        <v>636</v>
      </c>
      <c r="H171" s="169" t="s">
        <v>637</v>
      </c>
      <c r="I171" s="293">
        <v>30</v>
      </c>
      <c r="J171" s="296">
        <v>3440</v>
      </c>
      <c r="K171" s="280">
        <v>0</v>
      </c>
      <c r="L171" s="296">
        <v>0</v>
      </c>
      <c r="M171" s="278">
        <f t="shared" si="27"/>
        <v>30</v>
      </c>
      <c r="N171" s="278">
        <f t="shared" si="27"/>
        <v>3440</v>
      </c>
      <c r="O171" s="180"/>
    </row>
    <row r="172" spans="1:15" x14ac:dyDescent="0.4">
      <c r="A172" s="291">
        <v>158</v>
      </c>
      <c r="B172" s="298" t="s">
        <v>757</v>
      </c>
      <c r="C172" s="293">
        <v>14</v>
      </c>
      <c r="D172" s="300" t="s">
        <v>302</v>
      </c>
      <c r="E172" s="293" t="s">
        <v>18</v>
      </c>
      <c r="F172" s="293" t="s">
        <v>3</v>
      </c>
      <c r="G172" s="295" t="s">
        <v>758</v>
      </c>
      <c r="H172" s="169" t="s">
        <v>759</v>
      </c>
      <c r="I172" s="293">
        <v>83</v>
      </c>
      <c r="J172" s="296">
        <v>70000</v>
      </c>
      <c r="K172" s="280">
        <v>0</v>
      </c>
      <c r="L172" s="296">
        <v>0</v>
      </c>
      <c r="M172" s="278">
        <f t="shared" si="27"/>
        <v>83</v>
      </c>
      <c r="N172" s="278">
        <f t="shared" si="27"/>
        <v>70000</v>
      </c>
      <c r="O172" s="306"/>
    </row>
    <row r="173" spans="1:15" x14ac:dyDescent="0.4">
      <c r="A173" s="291">
        <v>159</v>
      </c>
      <c r="B173" s="298" t="s">
        <v>760</v>
      </c>
      <c r="C173" s="293">
        <v>15</v>
      </c>
      <c r="D173" s="300" t="s">
        <v>302</v>
      </c>
      <c r="E173" s="293" t="s">
        <v>18</v>
      </c>
      <c r="F173" s="293" t="s">
        <v>3</v>
      </c>
      <c r="G173" s="295" t="s">
        <v>82</v>
      </c>
      <c r="H173" s="169" t="s">
        <v>761</v>
      </c>
      <c r="I173" s="293">
        <v>267</v>
      </c>
      <c r="J173" s="296">
        <v>175740</v>
      </c>
      <c r="K173" s="280">
        <v>0</v>
      </c>
      <c r="L173" s="296">
        <v>0</v>
      </c>
      <c r="M173" s="278">
        <f t="shared" si="27"/>
        <v>267</v>
      </c>
      <c r="N173" s="278">
        <f t="shared" si="27"/>
        <v>175740</v>
      </c>
      <c r="O173" s="306"/>
    </row>
    <row r="174" spans="1:15" x14ac:dyDescent="0.4">
      <c r="A174" s="291">
        <v>160</v>
      </c>
      <c r="B174" s="298" t="s">
        <v>762</v>
      </c>
      <c r="C174" s="293">
        <v>16</v>
      </c>
      <c r="D174" s="300" t="s">
        <v>302</v>
      </c>
      <c r="E174" s="293" t="s">
        <v>18</v>
      </c>
      <c r="F174" s="293" t="s">
        <v>3</v>
      </c>
      <c r="G174" s="295" t="s">
        <v>89</v>
      </c>
      <c r="H174" s="169" t="s">
        <v>763</v>
      </c>
      <c r="I174" s="293">
        <v>406</v>
      </c>
      <c r="J174" s="296">
        <v>2076077</v>
      </c>
      <c r="K174" s="280">
        <v>0</v>
      </c>
      <c r="L174" s="296">
        <v>0</v>
      </c>
      <c r="M174" s="278">
        <f t="shared" si="27"/>
        <v>406</v>
      </c>
      <c r="N174" s="278">
        <f t="shared" si="27"/>
        <v>2076077</v>
      </c>
      <c r="O174" s="306"/>
    </row>
    <row r="175" spans="1:15" x14ac:dyDescent="0.4">
      <c r="A175" s="291">
        <v>161</v>
      </c>
      <c r="B175" s="298" t="s">
        <v>764</v>
      </c>
      <c r="C175" s="293">
        <v>17</v>
      </c>
      <c r="D175" s="300" t="s">
        <v>302</v>
      </c>
      <c r="E175" s="293" t="s">
        <v>18</v>
      </c>
      <c r="F175" s="293" t="s">
        <v>3</v>
      </c>
      <c r="G175" s="295" t="s">
        <v>181</v>
      </c>
      <c r="H175" s="169" t="s">
        <v>765</v>
      </c>
      <c r="I175" s="293">
        <v>253</v>
      </c>
      <c r="J175" s="296">
        <v>288000</v>
      </c>
      <c r="K175" s="280">
        <v>0</v>
      </c>
      <c r="L175" s="296">
        <v>0</v>
      </c>
      <c r="M175" s="278">
        <f t="shared" si="27"/>
        <v>253</v>
      </c>
      <c r="N175" s="278">
        <f t="shared" si="27"/>
        <v>288000</v>
      </c>
      <c r="O175" s="306"/>
    </row>
    <row r="176" spans="1:15" x14ac:dyDescent="0.4">
      <c r="A176" s="291">
        <v>162</v>
      </c>
      <c r="B176" s="298" t="s">
        <v>766</v>
      </c>
      <c r="C176" s="293">
        <v>18</v>
      </c>
      <c r="D176" s="300" t="s">
        <v>302</v>
      </c>
      <c r="E176" s="293" t="s">
        <v>18</v>
      </c>
      <c r="F176" s="293" t="s">
        <v>3</v>
      </c>
      <c r="G176" s="295" t="s">
        <v>758</v>
      </c>
      <c r="H176" s="169" t="s">
        <v>767</v>
      </c>
      <c r="I176" s="293">
        <v>198</v>
      </c>
      <c r="J176" s="296">
        <v>5035680</v>
      </c>
      <c r="K176" s="280">
        <v>0</v>
      </c>
      <c r="L176" s="296">
        <v>0</v>
      </c>
      <c r="M176" s="278">
        <f t="shared" si="27"/>
        <v>198</v>
      </c>
      <c r="N176" s="278">
        <f t="shared" si="27"/>
        <v>5035680</v>
      </c>
      <c r="O176" s="306"/>
    </row>
    <row r="177" spans="1:19" x14ac:dyDescent="0.4">
      <c r="A177" s="291">
        <v>163</v>
      </c>
      <c r="B177" s="298" t="s">
        <v>644</v>
      </c>
      <c r="C177" s="293">
        <v>2</v>
      </c>
      <c r="D177" s="300" t="s">
        <v>645</v>
      </c>
      <c r="E177" s="293" t="s">
        <v>18</v>
      </c>
      <c r="F177" s="293" t="s">
        <v>3</v>
      </c>
      <c r="G177" s="295" t="s">
        <v>621</v>
      </c>
      <c r="H177" s="169" t="s">
        <v>646</v>
      </c>
      <c r="I177" s="293">
        <v>116</v>
      </c>
      <c r="J177" s="296">
        <v>323515</v>
      </c>
      <c r="K177" s="280">
        <v>0</v>
      </c>
      <c r="L177" s="296">
        <v>0</v>
      </c>
      <c r="M177" s="278">
        <f t="shared" ref="M177:M178" si="28">I177+K177</f>
        <v>116</v>
      </c>
      <c r="N177" s="278">
        <f t="shared" ref="N177:N178" si="29">J177+L177</f>
        <v>323515</v>
      </c>
      <c r="O177" s="306"/>
    </row>
    <row r="178" spans="1:19" x14ac:dyDescent="0.4">
      <c r="A178" s="291">
        <v>164</v>
      </c>
      <c r="B178" s="298" t="s">
        <v>861</v>
      </c>
      <c r="C178" s="293">
        <v>4</v>
      </c>
      <c r="D178" s="300" t="s">
        <v>645</v>
      </c>
      <c r="E178" s="293" t="s">
        <v>18</v>
      </c>
      <c r="F178" s="293" t="s">
        <v>3</v>
      </c>
      <c r="G178" s="295" t="s">
        <v>297</v>
      </c>
      <c r="H178" s="169" t="s">
        <v>862</v>
      </c>
      <c r="I178" s="293">
        <v>16</v>
      </c>
      <c r="J178" s="296">
        <v>1000</v>
      </c>
      <c r="K178" s="280">
        <v>55</v>
      </c>
      <c r="L178" s="296">
        <v>10000</v>
      </c>
      <c r="M178" s="278">
        <f t="shared" si="28"/>
        <v>71</v>
      </c>
      <c r="N178" s="278">
        <f t="shared" si="29"/>
        <v>11000</v>
      </c>
      <c r="O178" s="306"/>
    </row>
    <row r="179" spans="1:19" x14ac:dyDescent="0.4">
      <c r="A179" s="291">
        <v>165</v>
      </c>
      <c r="B179" s="298" t="s">
        <v>863</v>
      </c>
      <c r="C179" s="293">
        <v>5</v>
      </c>
      <c r="D179" s="300" t="s">
        <v>645</v>
      </c>
      <c r="E179" s="293" t="s">
        <v>18</v>
      </c>
      <c r="F179" s="293" t="s">
        <v>3</v>
      </c>
      <c r="G179" s="295" t="s">
        <v>297</v>
      </c>
      <c r="H179" s="169" t="s">
        <v>864</v>
      </c>
      <c r="I179" s="293">
        <v>25</v>
      </c>
      <c r="J179" s="296">
        <v>3000</v>
      </c>
      <c r="K179" s="280">
        <v>50</v>
      </c>
      <c r="L179" s="296">
        <v>5000</v>
      </c>
      <c r="M179" s="278">
        <f t="shared" si="27"/>
        <v>75</v>
      </c>
      <c r="N179" s="278">
        <f t="shared" si="27"/>
        <v>8000</v>
      </c>
      <c r="O179" s="306"/>
    </row>
    <row r="180" spans="1:19" ht="21.6" thickBot="1" x14ac:dyDescent="0.45">
      <c r="A180" s="284"/>
      <c r="B180" s="302"/>
      <c r="C180" s="287"/>
      <c r="D180" s="303" t="s">
        <v>2</v>
      </c>
      <c r="E180" s="287"/>
      <c r="F180" s="282"/>
      <c r="G180" s="304"/>
      <c r="H180" s="286"/>
      <c r="I180" s="287"/>
      <c r="J180" s="288">
        <f>SUM(J130:J179)</f>
        <v>28238633</v>
      </c>
      <c r="K180" s="367">
        <f>SUM(K130:K179)</f>
        <v>417</v>
      </c>
      <c r="L180" s="368">
        <f>SUM(L130:L179)</f>
        <v>46900</v>
      </c>
      <c r="M180" s="288">
        <f>SUM(M130:M179)</f>
        <v>8256</v>
      </c>
      <c r="N180" s="288">
        <f>SUM(N130:N179)</f>
        <v>28285533</v>
      </c>
      <c r="O180" s="284"/>
    </row>
    <row r="181" spans="1:19" x14ac:dyDescent="0.4">
      <c r="A181" s="293">
        <v>166</v>
      </c>
      <c r="B181" s="292" t="s">
        <v>54</v>
      </c>
      <c r="C181" s="293">
        <v>10</v>
      </c>
      <c r="D181" s="293" t="s">
        <v>20</v>
      </c>
      <c r="E181" s="293" t="s">
        <v>20</v>
      </c>
      <c r="F181" s="293" t="s">
        <v>3</v>
      </c>
      <c r="G181" s="295" t="s">
        <v>178</v>
      </c>
      <c r="H181" s="169" t="s">
        <v>177</v>
      </c>
      <c r="I181" s="293">
        <v>258</v>
      </c>
      <c r="J181" s="277">
        <v>433500</v>
      </c>
      <c r="K181" s="280">
        <v>0</v>
      </c>
      <c r="L181" s="280">
        <v>0</v>
      </c>
      <c r="M181" s="278">
        <f t="shared" ref="M181:M185" si="30">I181+K181</f>
        <v>258</v>
      </c>
      <c r="N181" s="278">
        <f>J181+L181</f>
        <v>433500</v>
      </c>
      <c r="O181" s="290"/>
    </row>
    <row r="182" spans="1:19" x14ac:dyDescent="0.4">
      <c r="A182" s="293">
        <v>167</v>
      </c>
      <c r="B182" s="298" t="s">
        <v>309</v>
      </c>
      <c r="C182" s="293">
        <v>12</v>
      </c>
      <c r="D182" s="294" t="s">
        <v>20</v>
      </c>
      <c r="E182" s="293" t="s">
        <v>20</v>
      </c>
      <c r="F182" s="293" t="s">
        <v>3</v>
      </c>
      <c r="G182" s="45">
        <v>2544</v>
      </c>
      <c r="H182" s="179" t="s">
        <v>310</v>
      </c>
      <c r="I182" s="180">
        <v>167</v>
      </c>
      <c r="J182" s="277">
        <v>127750</v>
      </c>
      <c r="K182" s="280">
        <v>0</v>
      </c>
      <c r="L182" s="280">
        <v>0</v>
      </c>
      <c r="M182" s="280">
        <f t="shared" si="30"/>
        <v>167</v>
      </c>
      <c r="N182" s="280">
        <f>J182+L182</f>
        <v>127750</v>
      </c>
      <c r="O182" s="276"/>
    </row>
    <row r="183" spans="1:19" x14ac:dyDescent="0.4">
      <c r="A183" s="293">
        <v>168</v>
      </c>
      <c r="B183" s="298" t="s">
        <v>311</v>
      </c>
      <c r="C183" s="293">
        <v>12</v>
      </c>
      <c r="D183" s="294" t="s">
        <v>312</v>
      </c>
      <c r="E183" s="293" t="s">
        <v>20</v>
      </c>
      <c r="F183" s="293" t="s">
        <v>3</v>
      </c>
      <c r="G183" s="45">
        <v>2543</v>
      </c>
      <c r="H183" s="179" t="s">
        <v>313</v>
      </c>
      <c r="I183" s="180">
        <v>142</v>
      </c>
      <c r="J183" s="277">
        <v>145000</v>
      </c>
      <c r="K183" s="280">
        <v>0</v>
      </c>
      <c r="L183" s="280">
        <v>0</v>
      </c>
      <c r="M183" s="280">
        <f t="shared" si="30"/>
        <v>142</v>
      </c>
      <c r="N183" s="280">
        <f>J183+L183</f>
        <v>145000</v>
      </c>
      <c r="O183" s="276"/>
    </row>
    <row r="184" spans="1:19" x14ac:dyDescent="0.4">
      <c r="A184" s="293">
        <v>169</v>
      </c>
      <c r="B184" s="359" t="s">
        <v>289</v>
      </c>
      <c r="C184" s="301">
        <v>2</v>
      </c>
      <c r="D184" s="294" t="s">
        <v>314</v>
      </c>
      <c r="E184" s="293" t="s">
        <v>20</v>
      </c>
      <c r="F184" s="293" t="s">
        <v>3</v>
      </c>
      <c r="G184" s="168">
        <v>2544</v>
      </c>
      <c r="H184" s="179" t="s">
        <v>316</v>
      </c>
      <c r="I184" s="180">
        <v>173</v>
      </c>
      <c r="J184" s="277">
        <v>135802</v>
      </c>
      <c r="K184" s="280">
        <v>0</v>
      </c>
      <c r="L184" s="280">
        <v>0</v>
      </c>
      <c r="M184" s="280">
        <f t="shared" si="30"/>
        <v>173</v>
      </c>
      <c r="N184" s="280">
        <f>J184+L184</f>
        <v>135802</v>
      </c>
      <c r="O184" s="276"/>
    </row>
    <row r="185" spans="1:19" x14ac:dyDescent="0.4">
      <c r="A185" s="293">
        <v>170</v>
      </c>
      <c r="B185" s="359" t="s">
        <v>315</v>
      </c>
      <c r="C185" s="301">
        <v>3</v>
      </c>
      <c r="D185" s="294" t="s">
        <v>314</v>
      </c>
      <c r="E185" s="293" t="s">
        <v>20</v>
      </c>
      <c r="F185" s="293" t="s">
        <v>3</v>
      </c>
      <c r="G185" s="168">
        <v>2544</v>
      </c>
      <c r="H185" s="360" t="s">
        <v>317</v>
      </c>
      <c r="I185" s="361">
        <v>205</v>
      </c>
      <c r="J185" s="362">
        <v>187870</v>
      </c>
      <c r="K185" s="363">
        <v>0</v>
      </c>
      <c r="L185" s="363">
        <v>0</v>
      </c>
      <c r="M185" s="363">
        <f t="shared" si="30"/>
        <v>205</v>
      </c>
      <c r="N185" s="363">
        <f>J185+L185</f>
        <v>187870</v>
      </c>
      <c r="O185" s="276"/>
    </row>
    <row r="186" spans="1:19" ht="21.6" thickBot="1" x14ac:dyDescent="0.45">
      <c r="A186" s="284"/>
      <c r="B186" s="302"/>
      <c r="C186" s="287"/>
      <c r="D186" s="303" t="s">
        <v>2</v>
      </c>
      <c r="E186" s="287"/>
      <c r="F186" s="282"/>
      <c r="G186" s="304"/>
      <c r="H186" s="286"/>
      <c r="I186" s="287"/>
      <c r="J186" s="288">
        <f>SUM(J181:J185)</f>
        <v>1029922</v>
      </c>
      <c r="K186" s="358">
        <f>SUM(K181:K185)</f>
        <v>0</v>
      </c>
      <c r="L186" s="357">
        <f>SUM(L181:L185)</f>
        <v>0</v>
      </c>
      <c r="M186" s="288">
        <f t="shared" ref="M186:N186" si="31">SUM(M181:M185)</f>
        <v>945</v>
      </c>
      <c r="N186" s="288">
        <f t="shared" si="31"/>
        <v>1029922</v>
      </c>
      <c r="O186" s="282"/>
      <c r="Q186" s="390"/>
      <c r="S186" s="391"/>
    </row>
    <row r="187" spans="1:19" x14ac:dyDescent="0.4">
      <c r="A187" s="180">
        <v>171</v>
      </c>
      <c r="B187" s="276" t="s">
        <v>289</v>
      </c>
      <c r="C187" s="180">
        <v>4</v>
      </c>
      <c r="D187" s="180" t="s">
        <v>288</v>
      </c>
      <c r="E187" s="180" t="s">
        <v>14</v>
      </c>
      <c r="F187" s="180" t="s">
        <v>3</v>
      </c>
      <c r="G187" s="176">
        <v>2552</v>
      </c>
      <c r="H187" s="276" t="s">
        <v>379</v>
      </c>
      <c r="I187" s="181">
        <v>396</v>
      </c>
      <c r="J187" s="277">
        <v>2408532</v>
      </c>
      <c r="K187" s="182">
        <v>0</v>
      </c>
      <c r="L187" s="182">
        <v>0</v>
      </c>
      <c r="M187" s="278">
        <f t="shared" ref="M187:N202" si="32">I187+K187</f>
        <v>396</v>
      </c>
      <c r="N187" s="278">
        <f>J187+L187</f>
        <v>2408532</v>
      </c>
      <c r="O187" s="290"/>
      <c r="Q187" s="390"/>
      <c r="S187" s="391"/>
    </row>
    <row r="188" spans="1:19" x14ac:dyDescent="0.4">
      <c r="A188" s="279">
        <v>172</v>
      </c>
      <c r="B188" s="276" t="s">
        <v>290</v>
      </c>
      <c r="C188" s="180">
        <v>5</v>
      </c>
      <c r="D188" s="180" t="s">
        <v>288</v>
      </c>
      <c r="E188" s="180" t="s">
        <v>14</v>
      </c>
      <c r="F188" s="180" t="s">
        <v>3</v>
      </c>
      <c r="G188" s="176">
        <v>2541</v>
      </c>
      <c r="H188" s="276" t="s">
        <v>380</v>
      </c>
      <c r="I188" s="181">
        <v>65</v>
      </c>
      <c r="J188" s="277">
        <v>152500</v>
      </c>
      <c r="K188" s="182">
        <v>0</v>
      </c>
      <c r="L188" s="182">
        <v>0</v>
      </c>
      <c r="M188" s="280">
        <f t="shared" si="32"/>
        <v>65</v>
      </c>
      <c r="N188" s="280">
        <f>J188+L188</f>
        <v>152500</v>
      </c>
      <c r="O188" s="276"/>
      <c r="Q188" s="390"/>
      <c r="S188" s="391"/>
    </row>
    <row r="189" spans="1:19" x14ac:dyDescent="0.4">
      <c r="A189" s="180">
        <v>173</v>
      </c>
      <c r="B189" s="276" t="s">
        <v>291</v>
      </c>
      <c r="C189" s="180">
        <v>9</v>
      </c>
      <c r="D189" s="180" t="s">
        <v>288</v>
      </c>
      <c r="E189" s="180" t="s">
        <v>14</v>
      </c>
      <c r="F189" s="180" t="s">
        <v>3</v>
      </c>
      <c r="G189" s="176">
        <v>2542</v>
      </c>
      <c r="H189" s="276" t="s">
        <v>381</v>
      </c>
      <c r="I189" s="181">
        <v>69</v>
      </c>
      <c r="J189" s="277">
        <v>152100</v>
      </c>
      <c r="K189" s="182">
        <v>0</v>
      </c>
      <c r="L189" s="182">
        <v>0</v>
      </c>
      <c r="M189" s="280">
        <f t="shared" si="32"/>
        <v>69</v>
      </c>
      <c r="N189" s="280">
        <f>J189+L189</f>
        <v>152100</v>
      </c>
      <c r="O189" s="276"/>
      <c r="Q189" s="390"/>
      <c r="S189" s="391"/>
    </row>
    <row r="190" spans="1:19" x14ac:dyDescent="0.4">
      <c r="A190" s="279">
        <v>174</v>
      </c>
      <c r="B190" s="276" t="s">
        <v>350</v>
      </c>
      <c r="C190" s="180">
        <v>10</v>
      </c>
      <c r="D190" s="180" t="s">
        <v>288</v>
      </c>
      <c r="E190" s="180" t="s">
        <v>14</v>
      </c>
      <c r="F190" s="180" t="s">
        <v>3</v>
      </c>
      <c r="G190" s="176">
        <v>2544</v>
      </c>
      <c r="H190" s="276" t="s">
        <v>382</v>
      </c>
      <c r="I190" s="181">
        <v>57</v>
      </c>
      <c r="J190" s="277">
        <v>52500</v>
      </c>
      <c r="K190" s="182">
        <v>0</v>
      </c>
      <c r="L190" s="182">
        <v>0</v>
      </c>
      <c r="M190" s="280">
        <f t="shared" si="32"/>
        <v>57</v>
      </c>
      <c r="N190" s="280">
        <f>J190+L190</f>
        <v>52500</v>
      </c>
      <c r="O190" s="276"/>
      <c r="Q190" s="390"/>
      <c r="S190" s="391"/>
    </row>
    <row r="191" spans="1:19" x14ac:dyDescent="0.4">
      <c r="A191" s="180">
        <v>175</v>
      </c>
      <c r="B191" s="276" t="s">
        <v>351</v>
      </c>
      <c r="C191" s="180">
        <v>11</v>
      </c>
      <c r="D191" s="180" t="s">
        <v>288</v>
      </c>
      <c r="E191" s="180" t="s">
        <v>14</v>
      </c>
      <c r="F191" s="180" t="s">
        <v>3</v>
      </c>
      <c r="G191" s="281">
        <v>243109</v>
      </c>
      <c r="H191" s="276" t="s">
        <v>383</v>
      </c>
      <c r="I191" s="181">
        <v>39</v>
      </c>
      <c r="J191" s="277">
        <v>5350</v>
      </c>
      <c r="K191" s="182">
        <v>0</v>
      </c>
      <c r="L191" s="182">
        <v>0</v>
      </c>
      <c r="M191" s="280">
        <f t="shared" si="32"/>
        <v>39</v>
      </c>
      <c r="N191" s="280">
        <f t="shared" si="32"/>
        <v>5350</v>
      </c>
      <c r="O191" s="276"/>
      <c r="Q191" s="390"/>
      <c r="S191" s="391"/>
    </row>
    <row r="192" spans="1:19" x14ac:dyDescent="0.4">
      <c r="A192" s="279">
        <v>176</v>
      </c>
      <c r="B192" s="276" t="s">
        <v>352</v>
      </c>
      <c r="C192" s="180">
        <v>1</v>
      </c>
      <c r="D192" s="180" t="s">
        <v>14</v>
      </c>
      <c r="E192" s="180" t="s">
        <v>14</v>
      </c>
      <c r="F192" s="180" t="s">
        <v>3</v>
      </c>
      <c r="G192" s="176">
        <v>2551</v>
      </c>
      <c r="H192" s="276" t="s">
        <v>384</v>
      </c>
      <c r="I192" s="181">
        <v>101</v>
      </c>
      <c r="J192" s="277">
        <v>77300</v>
      </c>
      <c r="K192" s="182">
        <v>0</v>
      </c>
      <c r="L192" s="182">
        <v>0</v>
      </c>
      <c r="M192" s="280">
        <f t="shared" si="32"/>
        <v>101</v>
      </c>
      <c r="N192" s="280">
        <f t="shared" si="32"/>
        <v>77300</v>
      </c>
      <c r="O192" s="276"/>
      <c r="Q192" s="390"/>
      <c r="S192" s="390"/>
    </row>
    <row r="193" spans="1:19" x14ac:dyDescent="0.4">
      <c r="A193" s="180">
        <v>177</v>
      </c>
      <c r="B193" s="179" t="s">
        <v>353</v>
      </c>
      <c r="C193" s="180">
        <v>4</v>
      </c>
      <c r="D193" s="180" t="s">
        <v>14</v>
      </c>
      <c r="E193" s="180" t="s">
        <v>14</v>
      </c>
      <c r="F193" s="180" t="s">
        <v>3</v>
      </c>
      <c r="G193" s="180" t="s">
        <v>374</v>
      </c>
      <c r="H193" s="179" t="s">
        <v>385</v>
      </c>
      <c r="I193" s="181">
        <v>51</v>
      </c>
      <c r="J193" s="182">
        <v>6600</v>
      </c>
      <c r="K193" s="182">
        <v>0</v>
      </c>
      <c r="L193" s="182">
        <v>0</v>
      </c>
      <c r="M193" s="280">
        <f t="shared" si="32"/>
        <v>51</v>
      </c>
      <c r="N193" s="280">
        <f t="shared" si="32"/>
        <v>6600</v>
      </c>
      <c r="O193" s="276"/>
      <c r="Q193" s="390"/>
      <c r="S193" s="391"/>
    </row>
    <row r="194" spans="1:19" x14ac:dyDescent="0.4">
      <c r="A194" s="279">
        <v>178</v>
      </c>
      <c r="B194" s="276" t="s">
        <v>292</v>
      </c>
      <c r="C194" s="180">
        <v>5</v>
      </c>
      <c r="D194" s="180" t="s">
        <v>14</v>
      </c>
      <c r="E194" s="180" t="s">
        <v>14</v>
      </c>
      <c r="F194" s="180" t="s">
        <v>3</v>
      </c>
      <c r="G194" s="176">
        <v>2542</v>
      </c>
      <c r="H194" s="276" t="s">
        <v>386</v>
      </c>
      <c r="I194" s="181">
        <v>121</v>
      </c>
      <c r="J194" s="277">
        <v>472000</v>
      </c>
      <c r="K194" s="182">
        <v>0</v>
      </c>
      <c r="L194" s="182">
        <v>0</v>
      </c>
      <c r="M194" s="280">
        <f t="shared" si="32"/>
        <v>121</v>
      </c>
      <c r="N194" s="280">
        <f t="shared" si="32"/>
        <v>472000</v>
      </c>
      <c r="O194" s="276"/>
      <c r="Q194" s="390"/>
      <c r="S194" s="391"/>
    </row>
    <row r="195" spans="1:19" x14ac:dyDescent="0.4">
      <c r="A195" s="180">
        <v>179</v>
      </c>
      <c r="B195" s="276" t="s">
        <v>293</v>
      </c>
      <c r="C195" s="180">
        <v>6</v>
      </c>
      <c r="D195" s="180" t="s">
        <v>14</v>
      </c>
      <c r="E195" s="180" t="s">
        <v>14</v>
      </c>
      <c r="F195" s="180" t="s">
        <v>3</v>
      </c>
      <c r="G195" s="176">
        <v>2543</v>
      </c>
      <c r="H195" s="276" t="s">
        <v>387</v>
      </c>
      <c r="I195" s="181">
        <v>109</v>
      </c>
      <c r="J195" s="277">
        <v>128300</v>
      </c>
      <c r="K195" s="182">
        <v>0</v>
      </c>
      <c r="L195" s="182">
        <v>0</v>
      </c>
      <c r="M195" s="280">
        <f t="shared" si="32"/>
        <v>109</v>
      </c>
      <c r="N195" s="280">
        <f t="shared" si="32"/>
        <v>128300</v>
      </c>
      <c r="O195" s="276"/>
      <c r="Q195" s="390"/>
      <c r="S195" s="391"/>
    </row>
    <row r="196" spans="1:19" x14ac:dyDescent="0.4">
      <c r="A196" s="279">
        <v>180</v>
      </c>
      <c r="B196" s="276" t="s">
        <v>354</v>
      </c>
      <c r="C196" s="180">
        <v>7</v>
      </c>
      <c r="D196" s="180" t="s">
        <v>14</v>
      </c>
      <c r="E196" s="180" t="s">
        <v>14</v>
      </c>
      <c r="F196" s="180" t="s">
        <v>3</v>
      </c>
      <c r="G196" s="176">
        <v>2533</v>
      </c>
      <c r="H196" s="276" t="s">
        <v>388</v>
      </c>
      <c r="I196" s="181">
        <v>122</v>
      </c>
      <c r="J196" s="277">
        <v>562400</v>
      </c>
      <c r="K196" s="182">
        <v>0</v>
      </c>
      <c r="L196" s="182">
        <v>0</v>
      </c>
      <c r="M196" s="280">
        <f t="shared" si="32"/>
        <v>122</v>
      </c>
      <c r="N196" s="280">
        <f t="shared" si="32"/>
        <v>562400</v>
      </c>
      <c r="O196" s="276"/>
      <c r="Q196" s="390"/>
      <c r="S196" s="391"/>
    </row>
    <row r="197" spans="1:19" x14ac:dyDescent="0.4">
      <c r="A197" s="180">
        <v>181</v>
      </c>
      <c r="B197" s="276" t="s">
        <v>355</v>
      </c>
      <c r="C197" s="180">
        <v>9</v>
      </c>
      <c r="D197" s="180" t="s">
        <v>14</v>
      </c>
      <c r="E197" s="180" t="s">
        <v>14</v>
      </c>
      <c r="F197" s="180" t="s">
        <v>3</v>
      </c>
      <c r="G197" s="281">
        <v>243132</v>
      </c>
      <c r="H197" s="276" t="s">
        <v>389</v>
      </c>
      <c r="I197" s="181">
        <v>50</v>
      </c>
      <c r="J197" s="277">
        <v>5900</v>
      </c>
      <c r="K197" s="182">
        <v>0</v>
      </c>
      <c r="L197" s="182">
        <v>0</v>
      </c>
      <c r="M197" s="280">
        <f t="shared" si="32"/>
        <v>50</v>
      </c>
      <c r="N197" s="280">
        <f t="shared" si="32"/>
        <v>5900</v>
      </c>
      <c r="O197" s="276"/>
      <c r="Q197" s="390"/>
      <c r="S197" s="390"/>
    </row>
    <row r="198" spans="1:19" x14ac:dyDescent="0.4">
      <c r="A198" s="279">
        <v>182</v>
      </c>
      <c r="B198" s="179" t="s">
        <v>356</v>
      </c>
      <c r="C198" s="183">
        <v>12</v>
      </c>
      <c r="D198" s="183" t="s">
        <v>14</v>
      </c>
      <c r="E198" s="183" t="s">
        <v>14</v>
      </c>
      <c r="F198" s="180" t="s">
        <v>3</v>
      </c>
      <c r="G198" s="180" t="s">
        <v>375</v>
      </c>
      <c r="H198" s="184" t="s">
        <v>390</v>
      </c>
      <c r="I198" s="181">
        <v>40</v>
      </c>
      <c r="J198" s="182">
        <v>2900</v>
      </c>
      <c r="K198" s="182">
        <v>0</v>
      </c>
      <c r="L198" s="182">
        <v>0</v>
      </c>
      <c r="M198" s="280">
        <f t="shared" si="32"/>
        <v>40</v>
      </c>
      <c r="N198" s="280">
        <f t="shared" si="32"/>
        <v>2900</v>
      </c>
      <c r="O198" s="276"/>
      <c r="Q198" s="390"/>
      <c r="S198" s="391"/>
    </row>
    <row r="199" spans="1:19" x14ac:dyDescent="0.4">
      <c r="A199" s="180">
        <v>183</v>
      </c>
      <c r="B199" s="276" t="s">
        <v>357</v>
      </c>
      <c r="C199" s="180">
        <v>13</v>
      </c>
      <c r="D199" s="180" t="s">
        <v>14</v>
      </c>
      <c r="E199" s="180" t="s">
        <v>14</v>
      </c>
      <c r="F199" s="180" t="s">
        <v>3</v>
      </c>
      <c r="G199" s="176">
        <v>2544</v>
      </c>
      <c r="H199" s="276" t="s">
        <v>391</v>
      </c>
      <c r="I199" s="181">
        <v>45</v>
      </c>
      <c r="J199" s="277">
        <v>274008</v>
      </c>
      <c r="K199" s="182">
        <v>0</v>
      </c>
      <c r="L199" s="182">
        <v>0</v>
      </c>
      <c r="M199" s="280">
        <f t="shared" si="32"/>
        <v>45</v>
      </c>
      <c r="N199" s="280">
        <f t="shared" si="32"/>
        <v>274008</v>
      </c>
      <c r="O199" s="276"/>
      <c r="Q199" s="390"/>
      <c r="S199" s="391"/>
    </row>
    <row r="200" spans="1:19" x14ac:dyDescent="0.4">
      <c r="A200" s="279">
        <v>184</v>
      </c>
      <c r="B200" s="276" t="s">
        <v>358</v>
      </c>
      <c r="C200" s="180">
        <v>1</v>
      </c>
      <c r="D200" s="180" t="s">
        <v>214</v>
      </c>
      <c r="E200" s="180" t="s">
        <v>14</v>
      </c>
      <c r="F200" s="180" t="s">
        <v>3</v>
      </c>
      <c r="G200" s="176">
        <v>2542</v>
      </c>
      <c r="H200" s="276" t="s">
        <v>392</v>
      </c>
      <c r="I200" s="181">
        <v>245</v>
      </c>
      <c r="J200" s="277">
        <v>1502500</v>
      </c>
      <c r="K200" s="182">
        <v>0</v>
      </c>
      <c r="L200" s="182">
        <v>0</v>
      </c>
      <c r="M200" s="280">
        <f t="shared" si="32"/>
        <v>245</v>
      </c>
      <c r="N200" s="280">
        <f t="shared" si="32"/>
        <v>1502500</v>
      </c>
      <c r="O200" s="276"/>
      <c r="Q200" s="390"/>
      <c r="S200" s="391"/>
    </row>
    <row r="201" spans="1:19" x14ac:dyDescent="0.4">
      <c r="A201" s="180">
        <v>185</v>
      </c>
      <c r="B201" s="276" t="s">
        <v>359</v>
      </c>
      <c r="C201" s="180">
        <v>2</v>
      </c>
      <c r="D201" s="180" t="s">
        <v>214</v>
      </c>
      <c r="E201" s="180" t="s">
        <v>14</v>
      </c>
      <c r="F201" s="180" t="s">
        <v>3</v>
      </c>
      <c r="G201" s="176">
        <v>2546</v>
      </c>
      <c r="H201" s="276" t="s">
        <v>393</v>
      </c>
      <c r="I201" s="181">
        <v>81</v>
      </c>
      <c r="J201" s="277">
        <v>123000</v>
      </c>
      <c r="K201" s="182">
        <v>0</v>
      </c>
      <c r="L201" s="182">
        <v>0</v>
      </c>
      <c r="M201" s="280">
        <f t="shared" si="32"/>
        <v>81</v>
      </c>
      <c r="N201" s="280">
        <f t="shared" si="32"/>
        <v>123000</v>
      </c>
      <c r="O201" s="276"/>
      <c r="Q201" s="390"/>
      <c r="S201" s="391"/>
    </row>
    <row r="202" spans="1:19" x14ac:dyDescent="0.4">
      <c r="A202" s="279">
        <v>186</v>
      </c>
      <c r="B202" s="276" t="s">
        <v>360</v>
      </c>
      <c r="C202" s="180">
        <v>3</v>
      </c>
      <c r="D202" s="180" t="s">
        <v>214</v>
      </c>
      <c r="E202" s="180" t="s">
        <v>14</v>
      </c>
      <c r="F202" s="180" t="s">
        <v>3</v>
      </c>
      <c r="G202" s="176">
        <v>2544</v>
      </c>
      <c r="H202" s="276" t="s">
        <v>394</v>
      </c>
      <c r="I202" s="181">
        <v>71</v>
      </c>
      <c r="J202" s="277">
        <v>82500</v>
      </c>
      <c r="K202" s="182">
        <v>0</v>
      </c>
      <c r="L202" s="182">
        <v>0</v>
      </c>
      <c r="M202" s="280">
        <f t="shared" si="32"/>
        <v>71</v>
      </c>
      <c r="N202" s="280">
        <f t="shared" si="32"/>
        <v>82500</v>
      </c>
      <c r="O202" s="276"/>
      <c r="Q202" s="390"/>
      <c r="S202" s="391"/>
    </row>
    <row r="203" spans="1:19" x14ac:dyDescent="0.4">
      <c r="A203" s="180">
        <v>187</v>
      </c>
      <c r="B203" s="276" t="s">
        <v>361</v>
      </c>
      <c r="C203" s="180">
        <v>4</v>
      </c>
      <c r="D203" s="180" t="s">
        <v>214</v>
      </c>
      <c r="E203" s="180" t="s">
        <v>14</v>
      </c>
      <c r="F203" s="180" t="s">
        <v>3</v>
      </c>
      <c r="G203" s="176">
        <v>2533</v>
      </c>
      <c r="H203" s="276" t="s">
        <v>395</v>
      </c>
      <c r="I203" s="181">
        <v>81</v>
      </c>
      <c r="J203" s="277">
        <v>142600</v>
      </c>
      <c r="K203" s="182">
        <v>0</v>
      </c>
      <c r="L203" s="182">
        <v>0</v>
      </c>
      <c r="M203" s="280">
        <f t="shared" ref="M203:N219" si="33">I203+K203</f>
        <v>81</v>
      </c>
      <c r="N203" s="280">
        <f t="shared" si="33"/>
        <v>142600</v>
      </c>
      <c r="O203" s="276"/>
      <c r="Q203" s="390"/>
      <c r="S203" s="391"/>
    </row>
    <row r="204" spans="1:19" x14ac:dyDescent="0.4">
      <c r="A204" s="279">
        <v>188</v>
      </c>
      <c r="B204" s="276" t="s">
        <v>362</v>
      </c>
      <c r="C204" s="180">
        <v>5</v>
      </c>
      <c r="D204" s="180" t="s">
        <v>214</v>
      </c>
      <c r="E204" s="180" t="s">
        <v>14</v>
      </c>
      <c r="F204" s="180" t="s">
        <v>3</v>
      </c>
      <c r="G204" s="176">
        <v>2545</v>
      </c>
      <c r="H204" s="276" t="s">
        <v>396</v>
      </c>
      <c r="I204" s="181">
        <v>81</v>
      </c>
      <c r="J204" s="277">
        <v>87600</v>
      </c>
      <c r="K204" s="182">
        <v>0</v>
      </c>
      <c r="L204" s="182">
        <v>0</v>
      </c>
      <c r="M204" s="280">
        <f t="shared" si="33"/>
        <v>81</v>
      </c>
      <c r="N204" s="280">
        <f t="shared" si="33"/>
        <v>87600</v>
      </c>
      <c r="O204" s="276"/>
      <c r="Q204" s="390"/>
      <c r="S204" s="391"/>
    </row>
    <row r="205" spans="1:19" x14ac:dyDescent="0.4">
      <c r="A205" s="180">
        <v>189</v>
      </c>
      <c r="B205" s="276" t="s">
        <v>363</v>
      </c>
      <c r="C205" s="180">
        <v>6</v>
      </c>
      <c r="D205" s="180" t="s">
        <v>214</v>
      </c>
      <c r="E205" s="180" t="s">
        <v>14</v>
      </c>
      <c r="F205" s="180" t="s">
        <v>3</v>
      </c>
      <c r="G205" s="281">
        <v>243130</v>
      </c>
      <c r="H205" s="276" t="s">
        <v>377</v>
      </c>
      <c r="I205" s="181">
        <v>48</v>
      </c>
      <c r="J205" s="277">
        <v>5500</v>
      </c>
      <c r="K205" s="182">
        <v>0</v>
      </c>
      <c r="L205" s="182">
        <v>0</v>
      </c>
      <c r="M205" s="280">
        <f t="shared" si="33"/>
        <v>48</v>
      </c>
      <c r="N205" s="280">
        <f t="shared" si="33"/>
        <v>5500</v>
      </c>
      <c r="O205" s="276"/>
      <c r="Q205" s="390"/>
      <c r="S205" s="390"/>
    </row>
    <row r="206" spans="1:19" x14ac:dyDescent="0.4">
      <c r="A206" s="279">
        <v>190</v>
      </c>
      <c r="B206" s="179" t="s">
        <v>364</v>
      </c>
      <c r="C206" s="180">
        <v>7</v>
      </c>
      <c r="D206" s="180" t="s">
        <v>214</v>
      </c>
      <c r="E206" s="180" t="s">
        <v>14</v>
      </c>
      <c r="F206" s="180" t="s">
        <v>3</v>
      </c>
      <c r="G206" s="180" t="s">
        <v>376</v>
      </c>
      <c r="H206" s="179" t="s">
        <v>378</v>
      </c>
      <c r="I206" s="181">
        <v>58</v>
      </c>
      <c r="J206" s="182">
        <v>4300</v>
      </c>
      <c r="K206" s="182">
        <v>0</v>
      </c>
      <c r="L206" s="182">
        <v>0</v>
      </c>
      <c r="M206" s="280">
        <f t="shared" si="33"/>
        <v>58</v>
      </c>
      <c r="N206" s="280">
        <f t="shared" si="33"/>
        <v>4300</v>
      </c>
      <c r="O206" s="276"/>
      <c r="Q206" s="390"/>
      <c r="S206" s="391"/>
    </row>
    <row r="207" spans="1:19" x14ac:dyDescent="0.4">
      <c r="A207" s="180">
        <v>191</v>
      </c>
      <c r="B207" s="276" t="s">
        <v>365</v>
      </c>
      <c r="C207" s="180">
        <v>8</v>
      </c>
      <c r="D207" s="180" t="s">
        <v>214</v>
      </c>
      <c r="E207" s="180" t="s">
        <v>14</v>
      </c>
      <c r="F207" s="180" t="s">
        <v>3</v>
      </c>
      <c r="G207" s="176">
        <v>2541</v>
      </c>
      <c r="H207" s="276" t="s">
        <v>397</v>
      </c>
      <c r="I207" s="181">
        <v>45</v>
      </c>
      <c r="J207" s="277">
        <v>121500</v>
      </c>
      <c r="K207" s="182">
        <v>0</v>
      </c>
      <c r="L207" s="182">
        <v>0</v>
      </c>
      <c r="M207" s="280">
        <f t="shared" si="33"/>
        <v>45</v>
      </c>
      <c r="N207" s="280">
        <f t="shared" si="33"/>
        <v>121500</v>
      </c>
      <c r="O207" s="276"/>
      <c r="Q207" s="390"/>
      <c r="S207" s="391"/>
    </row>
    <row r="208" spans="1:19" x14ac:dyDescent="0.4">
      <c r="A208" s="279">
        <v>192</v>
      </c>
      <c r="B208" s="276" t="s">
        <v>287</v>
      </c>
      <c r="C208" s="180">
        <v>13</v>
      </c>
      <c r="D208" s="180" t="s">
        <v>214</v>
      </c>
      <c r="E208" s="180" t="s">
        <v>14</v>
      </c>
      <c r="F208" s="180" t="s">
        <v>3</v>
      </c>
      <c r="G208" s="176">
        <v>2532</v>
      </c>
      <c r="H208" s="276" t="s">
        <v>398</v>
      </c>
      <c r="I208" s="181">
        <v>318</v>
      </c>
      <c r="J208" s="277">
        <v>6395449</v>
      </c>
      <c r="K208" s="182">
        <v>0</v>
      </c>
      <c r="L208" s="182">
        <v>0</v>
      </c>
      <c r="M208" s="280">
        <f t="shared" si="33"/>
        <v>318</v>
      </c>
      <c r="N208" s="280">
        <f t="shared" si="33"/>
        <v>6395449</v>
      </c>
      <c r="O208" s="276"/>
      <c r="Q208" s="390"/>
      <c r="S208" s="391"/>
    </row>
    <row r="209" spans="1:19" x14ac:dyDescent="0.4">
      <c r="A209" s="180">
        <v>193</v>
      </c>
      <c r="B209" s="276" t="s">
        <v>366</v>
      </c>
      <c r="C209" s="180">
        <v>1</v>
      </c>
      <c r="D209" s="180" t="s">
        <v>295</v>
      </c>
      <c r="E209" s="180" t="s">
        <v>14</v>
      </c>
      <c r="F209" s="180" t="s">
        <v>3</v>
      </c>
      <c r="G209" s="176">
        <v>2544</v>
      </c>
      <c r="H209" s="276" t="s">
        <v>399</v>
      </c>
      <c r="I209" s="181">
        <v>96</v>
      </c>
      <c r="J209" s="277">
        <v>303600</v>
      </c>
      <c r="K209" s="182">
        <v>0</v>
      </c>
      <c r="L209" s="182">
        <v>0</v>
      </c>
      <c r="M209" s="280">
        <f t="shared" si="33"/>
        <v>96</v>
      </c>
      <c r="N209" s="280">
        <f t="shared" si="33"/>
        <v>303600</v>
      </c>
      <c r="O209" s="276"/>
      <c r="Q209" s="390"/>
      <c r="S209" s="391"/>
    </row>
    <row r="210" spans="1:19" x14ac:dyDescent="0.4">
      <c r="A210" s="279">
        <v>194</v>
      </c>
      <c r="B210" s="276" t="s">
        <v>367</v>
      </c>
      <c r="C210" s="180">
        <v>2</v>
      </c>
      <c r="D210" s="180" t="s">
        <v>295</v>
      </c>
      <c r="E210" s="180" t="s">
        <v>14</v>
      </c>
      <c r="F210" s="180" t="s">
        <v>3</v>
      </c>
      <c r="G210" s="176">
        <v>2544</v>
      </c>
      <c r="H210" s="276" t="s">
        <v>400</v>
      </c>
      <c r="I210" s="181">
        <v>195</v>
      </c>
      <c r="J210" s="277">
        <v>1141000</v>
      </c>
      <c r="K210" s="182">
        <v>0</v>
      </c>
      <c r="L210" s="182">
        <v>0</v>
      </c>
      <c r="M210" s="280">
        <f t="shared" si="33"/>
        <v>195</v>
      </c>
      <c r="N210" s="280">
        <f t="shared" si="33"/>
        <v>1141000</v>
      </c>
      <c r="O210" s="276"/>
      <c r="Q210" s="390"/>
      <c r="S210" s="391"/>
    </row>
    <row r="211" spans="1:19" x14ac:dyDescent="0.4">
      <c r="A211" s="180">
        <v>195</v>
      </c>
      <c r="B211" s="276" t="s">
        <v>368</v>
      </c>
      <c r="C211" s="180">
        <v>3</v>
      </c>
      <c r="D211" s="180" t="s">
        <v>295</v>
      </c>
      <c r="E211" s="180" t="s">
        <v>14</v>
      </c>
      <c r="F211" s="180" t="s">
        <v>3</v>
      </c>
      <c r="G211" s="176">
        <v>2545</v>
      </c>
      <c r="H211" s="276" t="s">
        <v>401</v>
      </c>
      <c r="I211" s="181">
        <v>68</v>
      </c>
      <c r="J211" s="277">
        <v>362300</v>
      </c>
      <c r="K211" s="182">
        <v>0</v>
      </c>
      <c r="L211" s="182">
        <v>0</v>
      </c>
      <c r="M211" s="280">
        <f t="shared" si="33"/>
        <v>68</v>
      </c>
      <c r="N211" s="280">
        <f t="shared" si="33"/>
        <v>362300</v>
      </c>
      <c r="O211" s="276"/>
      <c r="Q211" s="390"/>
      <c r="S211" s="391"/>
    </row>
    <row r="212" spans="1:19" x14ac:dyDescent="0.4">
      <c r="A212" s="279">
        <v>196</v>
      </c>
      <c r="B212" s="276" t="s">
        <v>369</v>
      </c>
      <c r="C212" s="180">
        <v>4</v>
      </c>
      <c r="D212" s="180" t="s">
        <v>295</v>
      </c>
      <c r="E212" s="180" t="s">
        <v>14</v>
      </c>
      <c r="F212" s="180" t="s">
        <v>3</v>
      </c>
      <c r="G212" s="176">
        <v>2542</v>
      </c>
      <c r="H212" s="276" t="s">
        <v>402</v>
      </c>
      <c r="I212" s="181">
        <v>302</v>
      </c>
      <c r="J212" s="277">
        <v>3902200</v>
      </c>
      <c r="K212" s="182">
        <v>0</v>
      </c>
      <c r="L212" s="182">
        <v>0</v>
      </c>
      <c r="M212" s="280">
        <f t="shared" si="33"/>
        <v>302</v>
      </c>
      <c r="N212" s="280">
        <f t="shared" si="33"/>
        <v>3902200</v>
      </c>
      <c r="O212" s="276"/>
      <c r="Q212" s="390"/>
      <c r="S212" s="391"/>
    </row>
    <row r="213" spans="1:19" x14ac:dyDescent="0.4">
      <c r="A213" s="180">
        <v>197</v>
      </c>
      <c r="B213" s="276" t="s">
        <v>294</v>
      </c>
      <c r="C213" s="180">
        <v>5</v>
      </c>
      <c r="D213" s="180" t="s">
        <v>295</v>
      </c>
      <c r="E213" s="180" t="s">
        <v>14</v>
      </c>
      <c r="F213" s="180" t="s">
        <v>3</v>
      </c>
      <c r="G213" s="176">
        <v>2558</v>
      </c>
      <c r="H213" s="276" t="s">
        <v>403</v>
      </c>
      <c r="I213" s="181">
        <v>71</v>
      </c>
      <c r="J213" s="277">
        <v>352800</v>
      </c>
      <c r="K213" s="182">
        <v>0</v>
      </c>
      <c r="L213" s="182">
        <v>0</v>
      </c>
      <c r="M213" s="280">
        <f t="shared" si="33"/>
        <v>71</v>
      </c>
      <c r="N213" s="280">
        <f t="shared" si="33"/>
        <v>352800</v>
      </c>
      <c r="O213" s="276"/>
      <c r="Q213" s="390"/>
      <c r="S213" s="391"/>
    </row>
    <row r="214" spans="1:19" x14ac:dyDescent="0.4">
      <c r="A214" s="279">
        <v>198</v>
      </c>
      <c r="B214" s="276" t="s">
        <v>354</v>
      </c>
      <c r="C214" s="180">
        <v>6</v>
      </c>
      <c r="D214" s="180" t="s">
        <v>295</v>
      </c>
      <c r="E214" s="180" t="s">
        <v>14</v>
      </c>
      <c r="F214" s="180" t="s">
        <v>3</v>
      </c>
      <c r="G214" s="176">
        <v>2533</v>
      </c>
      <c r="H214" s="276" t="s">
        <v>404</v>
      </c>
      <c r="I214" s="181">
        <v>128</v>
      </c>
      <c r="J214" s="277">
        <v>2501800</v>
      </c>
      <c r="K214" s="182">
        <v>0</v>
      </c>
      <c r="L214" s="182">
        <v>0</v>
      </c>
      <c r="M214" s="280">
        <f t="shared" si="33"/>
        <v>128</v>
      </c>
      <c r="N214" s="280">
        <f t="shared" si="33"/>
        <v>2501800</v>
      </c>
      <c r="O214" s="276"/>
      <c r="Q214" s="390"/>
      <c r="S214" s="391"/>
    </row>
    <row r="215" spans="1:19" x14ac:dyDescent="0.4">
      <c r="A215" s="180">
        <v>199</v>
      </c>
      <c r="B215" s="276" t="s">
        <v>370</v>
      </c>
      <c r="C215" s="180">
        <v>7</v>
      </c>
      <c r="D215" s="180" t="s">
        <v>295</v>
      </c>
      <c r="E215" s="180" t="s">
        <v>14</v>
      </c>
      <c r="F215" s="180" t="s">
        <v>3</v>
      </c>
      <c r="G215" s="176">
        <v>2562</v>
      </c>
      <c r="H215" s="276" t="s">
        <v>405</v>
      </c>
      <c r="I215" s="181">
        <v>142</v>
      </c>
      <c r="J215" s="277">
        <v>322700</v>
      </c>
      <c r="K215" s="182">
        <v>0</v>
      </c>
      <c r="L215" s="182">
        <v>0</v>
      </c>
      <c r="M215" s="280">
        <f t="shared" si="33"/>
        <v>142</v>
      </c>
      <c r="N215" s="280">
        <f t="shared" si="33"/>
        <v>322700</v>
      </c>
      <c r="O215" s="276"/>
      <c r="Q215" s="390"/>
      <c r="S215" s="391"/>
    </row>
    <row r="216" spans="1:19" x14ac:dyDescent="0.4">
      <c r="A216" s="279">
        <v>200</v>
      </c>
      <c r="B216" s="276" t="s">
        <v>371</v>
      </c>
      <c r="C216" s="180">
        <v>8</v>
      </c>
      <c r="D216" s="180" t="s">
        <v>295</v>
      </c>
      <c r="E216" s="180" t="s">
        <v>14</v>
      </c>
      <c r="F216" s="180" t="s">
        <v>3</v>
      </c>
      <c r="G216" s="176">
        <v>2546</v>
      </c>
      <c r="H216" s="276" t="s">
        <v>406</v>
      </c>
      <c r="I216" s="181">
        <v>50</v>
      </c>
      <c r="J216" s="277">
        <v>37000</v>
      </c>
      <c r="K216" s="182">
        <v>0</v>
      </c>
      <c r="L216" s="182">
        <v>0</v>
      </c>
      <c r="M216" s="280">
        <f t="shared" si="33"/>
        <v>50</v>
      </c>
      <c r="N216" s="280">
        <f t="shared" si="33"/>
        <v>37000</v>
      </c>
      <c r="O216" s="276"/>
      <c r="Q216" s="390"/>
      <c r="S216" s="391"/>
    </row>
    <row r="217" spans="1:19" x14ac:dyDescent="0.4">
      <c r="A217" s="180">
        <v>201</v>
      </c>
      <c r="B217" s="276" t="s">
        <v>372</v>
      </c>
      <c r="C217" s="180">
        <v>9</v>
      </c>
      <c r="D217" s="180" t="s">
        <v>295</v>
      </c>
      <c r="E217" s="180" t="s">
        <v>14</v>
      </c>
      <c r="F217" s="180" t="s">
        <v>3</v>
      </c>
      <c r="G217" s="176">
        <v>2563</v>
      </c>
      <c r="H217" s="276" t="s">
        <v>407</v>
      </c>
      <c r="I217" s="181">
        <v>92</v>
      </c>
      <c r="J217" s="277">
        <v>324900</v>
      </c>
      <c r="K217" s="182">
        <v>0</v>
      </c>
      <c r="L217" s="182">
        <v>0</v>
      </c>
      <c r="M217" s="280">
        <f t="shared" si="33"/>
        <v>92</v>
      </c>
      <c r="N217" s="280">
        <f t="shared" si="33"/>
        <v>324900</v>
      </c>
      <c r="O217" s="276"/>
      <c r="Q217" s="390"/>
      <c r="S217" s="391"/>
    </row>
    <row r="218" spans="1:19" x14ac:dyDescent="0.4">
      <c r="A218" s="279">
        <v>202</v>
      </c>
      <c r="B218" s="276" t="s">
        <v>369</v>
      </c>
      <c r="C218" s="180">
        <v>10</v>
      </c>
      <c r="D218" s="180" t="s">
        <v>295</v>
      </c>
      <c r="E218" s="180" t="s">
        <v>14</v>
      </c>
      <c r="F218" s="180" t="s">
        <v>3</v>
      </c>
      <c r="G218" s="176">
        <v>2543</v>
      </c>
      <c r="H218" s="276" t="s">
        <v>408</v>
      </c>
      <c r="I218" s="181">
        <v>170</v>
      </c>
      <c r="J218" s="277">
        <v>1452000</v>
      </c>
      <c r="K218" s="182">
        <v>0</v>
      </c>
      <c r="L218" s="182">
        <v>0</v>
      </c>
      <c r="M218" s="280">
        <f t="shared" si="33"/>
        <v>170</v>
      </c>
      <c r="N218" s="280">
        <f t="shared" si="33"/>
        <v>1452000</v>
      </c>
      <c r="O218" s="276"/>
      <c r="Q218" s="390"/>
      <c r="S218" s="391"/>
    </row>
    <row r="219" spans="1:19" x14ac:dyDescent="0.4">
      <c r="A219" s="180">
        <v>203</v>
      </c>
      <c r="B219" s="276" t="s">
        <v>373</v>
      </c>
      <c r="C219" s="180">
        <v>11</v>
      </c>
      <c r="D219" s="180" t="s">
        <v>295</v>
      </c>
      <c r="E219" s="180" t="s">
        <v>14</v>
      </c>
      <c r="F219" s="180" t="s">
        <v>3</v>
      </c>
      <c r="G219" s="176">
        <v>2546</v>
      </c>
      <c r="H219" s="276" t="s">
        <v>409</v>
      </c>
      <c r="I219" s="181">
        <v>101</v>
      </c>
      <c r="J219" s="277">
        <v>1202900</v>
      </c>
      <c r="K219" s="182">
        <v>0</v>
      </c>
      <c r="L219" s="182">
        <v>0</v>
      </c>
      <c r="M219" s="280">
        <f t="shared" si="33"/>
        <v>101</v>
      </c>
      <c r="N219" s="280">
        <f t="shared" si="33"/>
        <v>1202900</v>
      </c>
      <c r="O219" s="276"/>
    </row>
    <row r="220" spans="1:19" ht="21.6" thickBot="1" x14ac:dyDescent="0.45">
      <c r="A220" s="283"/>
      <c r="B220" s="185"/>
      <c r="C220" s="284"/>
      <c r="D220" s="285" t="s">
        <v>2</v>
      </c>
      <c r="E220" s="284"/>
      <c r="F220" s="284"/>
      <c r="G220" s="284"/>
      <c r="H220" s="286"/>
      <c r="I220" s="287"/>
      <c r="J220" s="288">
        <f>SUM(J187:J219)</f>
        <v>24668539</v>
      </c>
      <c r="K220" s="367">
        <f t="shared" ref="K220:N220" si="34">SUM(K187:K219)</f>
        <v>0</v>
      </c>
      <c r="L220" s="368">
        <f t="shared" si="34"/>
        <v>0</v>
      </c>
      <c r="M220" s="288">
        <f t="shared" si="34"/>
        <v>3708</v>
      </c>
      <c r="N220" s="288">
        <f t="shared" si="34"/>
        <v>24668539</v>
      </c>
      <c r="O220" s="282"/>
    </row>
    <row r="221" spans="1:19" x14ac:dyDescent="0.4">
      <c r="A221" s="318">
        <v>204</v>
      </c>
      <c r="B221" s="308" t="s">
        <v>410</v>
      </c>
      <c r="C221" s="300">
        <v>8</v>
      </c>
      <c r="D221" s="300" t="s">
        <v>415</v>
      </c>
      <c r="E221" s="300" t="s">
        <v>11</v>
      </c>
      <c r="F221" s="300" t="s">
        <v>3</v>
      </c>
      <c r="G221" s="300">
        <v>2545</v>
      </c>
      <c r="H221" s="364" t="s">
        <v>417</v>
      </c>
      <c r="I221" s="300">
        <v>68</v>
      </c>
      <c r="J221" s="309">
        <v>92370</v>
      </c>
      <c r="K221" s="321">
        <v>0</v>
      </c>
      <c r="L221" s="321">
        <v>0</v>
      </c>
      <c r="M221" s="280">
        <f t="shared" ref="M221:N230" si="35">I221+K221</f>
        <v>68</v>
      </c>
      <c r="N221" s="280">
        <f t="shared" si="35"/>
        <v>92370</v>
      </c>
      <c r="O221" s="290"/>
    </row>
    <row r="222" spans="1:19" x14ac:dyDescent="0.4">
      <c r="A222" s="318">
        <v>205</v>
      </c>
      <c r="B222" s="365" t="s">
        <v>412</v>
      </c>
      <c r="C222" s="293">
        <v>2</v>
      </c>
      <c r="D222" s="293" t="s">
        <v>416</v>
      </c>
      <c r="E222" s="293" t="s">
        <v>11</v>
      </c>
      <c r="F222" s="293" t="s">
        <v>3</v>
      </c>
      <c r="G222" s="293" t="s">
        <v>419</v>
      </c>
      <c r="H222" s="179" t="s">
        <v>420</v>
      </c>
      <c r="I222" s="293">
        <v>54</v>
      </c>
      <c r="J222" s="310">
        <v>2750</v>
      </c>
      <c r="K222" s="325">
        <v>0</v>
      </c>
      <c r="L222" s="325">
        <v>0</v>
      </c>
      <c r="M222" s="280">
        <f t="shared" si="35"/>
        <v>54</v>
      </c>
      <c r="N222" s="280">
        <f t="shared" si="35"/>
        <v>2750</v>
      </c>
      <c r="O222" s="276"/>
    </row>
    <row r="223" spans="1:19" x14ac:dyDescent="0.4">
      <c r="A223" s="318">
        <v>206</v>
      </c>
      <c r="B223" s="365" t="s">
        <v>411</v>
      </c>
      <c r="C223" s="293">
        <v>3</v>
      </c>
      <c r="D223" s="293" t="s">
        <v>416</v>
      </c>
      <c r="E223" s="293" t="s">
        <v>11</v>
      </c>
      <c r="F223" s="293" t="s">
        <v>3</v>
      </c>
      <c r="G223" s="293">
        <v>2545</v>
      </c>
      <c r="H223" s="179" t="s">
        <v>418</v>
      </c>
      <c r="I223" s="293">
        <v>22</v>
      </c>
      <c r="J223" s="310">
        <v>25350</v>
      </c>
      <c r="K223" s="325">
        <v>0</v>
      </c>
      <c r="L223" s="325">
        <v>0</v>
      </c>
      <c r="M223" s="280">
        <f t="shared" si="35"/>
        <v>22</v>
      </c>
      <c r="N223" s="280">
        <f t="shared" si="35"/>
        <v>25350</v>
      </c>
      <c r="O223" s="276"/>
    </row>
    <row r="224" spans="1:19" x14ac:dyDescent="0.4">
      <c r="A224" s="318">
        <v>207</v>
      </c>
      <c r="B224" s="365" t="s">
        <v>718</v>
      </c>
      <c r="C224" s="293">
        <v>5</v>
      </c>
      <c r="D224" s="293" t="s">
        <v>416</v>
      </c>
      <c r="E224" s="293" t="s">
        <v>11</v>
      </c>
      <c r="F224" s="293" t="s">
        <v>3</v>
      </c>
      <c r="G224" s="293">
        <v>2545</v>
      </c>
      <c r="H224" s="179" t="s">
        <v>719</v>
      </c>
      <c r="I224" s="293">
        <v>44</v>
      </c>
      <c r="J224" s="366">
        <v>100700</v>
      </c>
      <c r="K224" s="325">
        <v>0</v>
      </c>
      <c r="L224" s="325">
        <v>0</v>
      </c>
      <c r="M224" s="280">
        <f t="shared" si="35"/>
        <v>44</v>
      </c>
      <c r="N224" s="280">
        <f t="shared" si="35"/>
        <v>100700</v>
      </c>
      <c r="O224" s="276"/>
    </row>
    <row r="225" spans="1:15" x14ac:dyDescent="0.4">
      <c r="A225" s="318">
        <v>208</v>
      </c>
      <c r="B225" s="365" t="s">
        <v>413</v>
      </c>
      <c r="C225" s="293">
        <v>6</v>
      </c>
      <c r="D225" s="293" t="s">
        <v>416</v>
      </c>
      <c r="E225" s="293" t="s">
        <v>11</v>
      </c>
      <c r="F225" s="293" t="s">
        <v>3</v>
      </c>
      <c r="G225" s="293">
        <v>2530</v>
      </c>
      <c r="H225" s="179" t="s">
        <v>421</v>
      </c>
      <c r="I225" s="293">
        <v>168</v>
      </c>
      <c r="J225" s="310">
        <v>923892</v>
      </c>
      <c r="K225" s="325">
        <v>0</v>
      </c>
      <c r="L225" s="325">
        <v>0</v>
      </c>
      <c r="M225" s="280">
        <f t="shared" si="35"/>
        <v>168</v>
      </c>
      <c r="N225" s="280">
        <f t="shared" si="35"/>
        <v>923892</v>
      </c>
      <c r="O225" s="276"/>
    </row>
    <row r="226" spans="1:15" x14ac:dyDescent="0.4">
      <c r="A226" s="318">
        <v>209</v>
      </c>
      <c r="B226" s="365" t="s">
        <v>414</v>
      </c>
      <c r="C226" s="293">
        <v>4</v>
      </c>
      <c r="D226" s="293" t="s">
        <v>11</v>
      </c>
      <c r="E226" s="293" t="s">
        <v>11</v>
      </c>
      <c r="F226" s="293" t="s">
        <v>3</v>
      </c>
      <c r="G226" s="45">
        <v>2545</v>
      </c>
      <c r="H226" s="179" t="s">
        <v>731</v>
      </c>
      <c r="I226" s="293">
        <v>99</v>
      </c>
      <c r="J226" s="310">
        <v>102950</v>
      </c>
      <c r="K226" s="313">
        <v>0</v>
      </c>
      <c r="L226" s="313">
        <v>0</v>
      </c>
      <c r="M226" s="280">
        <f t="shared" si="35"/>
        <v>99</v>
      </c>
      <c r="N226" s="280">
        <f t="shared" si="35"/>
        <v>102950</v>
      </c>
      <c r="O226" s="330"/>
    </row>
    <row r="227" spans="1:15" x14ac:dyDescent="0.4">
      <c r="A227" s="318">
        <v>210</v>
      </c>
      <c r="B227" s="365" t="s">
        <v>720</v>
      </c>
      <c r="C227" s="293">
        <v>7</v>
      </c>
      <c r="D227" s="293" t="s">
        <v>11</v>
      </c>
      <c r="E227" s="293" t="s">
        <v>11</v>
      </c>
      <c r="F227" s="293" t="s">
        <v>3</v>
      </c>
      <c r="G227" s="45">
        <v>2545</v>
      </c>
      <c r="H227" s="179" t="s">
        <v>723</v>
      </c>
      <c r="I227" s="293">
        <v>25</v>
      </c>
      <c r="J227" s="366">
        <v>30500</v>
      </c>
      <c r="K227" s="313">
        <v>0</v>
      </c>
      <c r="L227" s="313">
        <v>0</v>
      </c>
      <c r="M227" s="280">
        <f t="shared" si="35"/>
        <v>25</v>
      </c>
      <c r="N227" s="280">
        <f t="shared" si="35"/>
        <v>30500</v>
      </c>
      <c r="O227" s="330"/>
    </row>
    <row r="228" spans="1:15" x14ac:dyDescent="0.4">
      <c r="A228" s="318">
        <v>211</v>
      </c>
      <c r="B228" s="365" t="s">
        <v>724</v>
      </c>
      <c r="C228" s="293">
        <v>1</v>
      </c>
      <c r="D228" s="293" t="s">
        <v>725</v>
      </c>
      <c r="E228" s="293" t="s">
        <v>11</v>
      </c>
      <c r="F228" s="293" t="s">
        <v>3</v>
      </c>
      <c r="G228" s="45">
        <v>2540</v>
      </c>
      <c r="H228" s="179" t="s">
        <v>728</v>
      </c>
      <c r="I228" s="293">
        <v>61</v>
      </c>
      <c r="J228" s="366">
        <v>52450</v>
      </c>
      <c r="K228" s="313">
        <v>0</v>
      </c>
      <c r="L228" s="313">
        <v>0</v>
      </c>
      <c r="M228" s="280">
        <f t="shared" si="35"/>
        <v>61</v>
      </c>
      <c r="N228" s="280">
        <f t="shared" si="35"/>
        <v>52450</v>
      </c>
      <c r="O228" s="330"/>
    </row>
    <row r="229" spans="1:15" x14ac:dyDescent="0.4">
      <c r="A229" s="318">
        <v>212</v>
      </c>
      <c r="B229" s="365" t="s">
        <v>726</v>
      </c>
      <c r="C229" s="293">
        <v>4</v>
      </c>
      <c r="D229" s="293" t="s">
        <v>725</v>
      </c>
      <c r="E229" s="293" t="s">
        <v>11</v>
      </c>
      <c r="F229" s="293" t="s">
        <v>3</v>
      </c>
      <c r="G229" s="45">
        <v>2540</v>
      </c>
      <c r="H229" s="179" t="s">
        <v>729</v>
      </c>
      <c r="I229" s="293">
        <v>45</v>
      </c>
      <c r="J229" s="366">
        <v>50750</v>
      </c>
      <c r="K229" s="313">
        <v>0</v>
      </c>
      <c r="L229" s="313">
        <v>0</v>
      </c>
      <c r="M229" s="280">
        <f t="shared" si="35"/>
        <v>45</v>
      </c>
      <c r="N229" s="280">
        <f t="shared" si="35"/>
        <v>50750</v>
      </c>
      <c r="O229" s="330"/>
    </row>
    <row r="230" spans="1:15" x14ac:dyDescent="0.4">
      <c r="A230" s="318">
        <v>213</v>
      </c>
      <c r="B230" s="365" t="s">
        <v>727</v>
      </c>
      <c r="C230" s="293">
        <v>5</v>
      </c>
      <c r="D230" s="293" t="s">
        <v>725</v>
      </c>
      <c r="E230" s="293" t="s">
        <v>11</v>
      </c>
      <c r="F230" s="293" t="s">
        <v>3</v>
      </c>
      <c r="G230" s="45">
        <v>2545</v>
      </c>
      <c r="H230" s="179" t="s">
        <v>730</v>
      </c>
      <c r="I230" s="293">
        <v>82</v>
      </c>
      <c r="J230" s="366">
        <v>35884</v>
      </c>
      <c r="K230" s="313">
        <v>0</v>
      </c>
      <c r="L230" s="313">
        <v>0</v>
      </c>
      <c r="M230" s="280">
        <f t="shared" si="35"/>
        <v>82</v>
      </c>
      <c r="N230" s="280">
        <f t="shared" si="35"/>
        <v>35884</v>
      </c>
      <c r="O230" s="330"/>
    </row>
    <row r="231" spans="1:15" ht="21.6" thickBot="1" x14ac:dyDescent="0.45">
      <c r="A231" s="283"/>
      <c r="B231" s="192"/>
      <c r="C231" s="284"/>
      <c r="D231" s="285" t="s">
        <v>2</v>
      </c>
      <c r="E231" s="284"/>
      <c r="F231" s="284"/>
      <c r="G231" s="284"/>
      <c r="H231" s="286"/>
      <c r="I231" s="287"/>
      <c r="J231" s="288">
        <f>SUM(J221:J230)</f>
        <v>1417596</v>
      </c>
      <c r="K231" s="367">
        <f>SUM(K221:K230)</f>
        <v>0</v>
      </c>
      <c r="L231" s="368">
        <f>SUM(L221:L230)</f>
        <v>0</v>
      </c>
      <c r="M231" s="288">
        <f>SUM(M221:M230)</f>
        <v>668</v>
      </c>
      <c r="N231" s="288">
        <f>SUM(N221:N230)</f>
        <v>1417596</v>
      </c>
      <c r="O231" s="282"/>
    </row>
    <row r="232" spans="1:15" x14ac:dyDescent="0.4">
      <c r="A232" s="369">
        <v>214</v>
      </c>
      <c r="B232" s="330" t="s">
        <v>462</v>
      </c>
      <c r="C232" s="306">
        <v>2</v>
      </c>
      <c r="D232" s="306" t="s">
        <v>427</v>
      </c>
      <c r="E232" s="306" t="s">
        <v>15</v>
      </c>
      <c r="F232" s="306" t="s">
        <v>3</v>
      </c>
      <c r="G232" s="202">
        <v>2552</v>
      </c>
      <c r="H232" s="330" t="s">
        <v>432</v>
      </c>
      <c r="I232" s="370">
        <v>46</v>
      </c>
      <c r="J232" s="371">
        <v>2600</v>
      </c>
      <c r="K232" s="372">
        <v>0</v>
      </c>
      <c r="L232" s="372">
        <v>0</v>
      </c>
      <c r="M232" s="373">
        <f t="shared" ref="M232:N247" si="36">I232+K232</f>
        <v>46</v>
      </c>
      <c r="N232" s="373">
        <f t="shared" si="36"/>
        <v>2600</v>
      </c>
      <c r="O232" s="290"/>
    </row>
    <row r="233" spans="1:15" x14ac:dyDescent="0.4">
      <c r="A233" s="279">
        <v>215</v>
      </c>
      <c r="B233" s="276" t="s">
        <v>364</v>
      </c>
      <c r="C233" s="180">
        <v>3</v>
      </c>
      <c r="D233" s="180" t="s">
        <v>427</v>
      </c>
      <c r="E233" s="180" t="s">
        <v>15</v>
      </c>
      <c r="F233" s="180" t="s">
        <v>3</v>
      </c>
      <c r="G233" s="176">
        <v>2566</v>
      </c>
      <c r="H233" s="276" t="s">
        <v>433</v>
      </c>
      <c r="I233" s="201">
        <v>25</v>
      </c>
      <c r="J233" s="352">
        <v>1300</v>
      </c>
      <c r="K233" s="374">
        <v>0</v>
      </c>
      <c r="L233" s="374">
        <v>0</v>
      </c>
      <c r="M233" s="280">
        <f t="shared" si="36"/>
        <v>25</v>
      </c>
      <c r="N233" s="280">
        <f t="shared" si="36"/>
        <v>1300</v>
      </c>
      <c r="O233" s="276"/>
    </row>
    <row r="234" spans="1:15" x14ac:dyDescent="0.4">
      <c r="A234" s="369">
        <v>216</v>
      </c>
      <c r="B234" s="276" t="s">
        <v>410</v>
      </c>
      <c r="C234" s="180">
        <v>4</v>
      </c>
      <c r="D234" s="180" t="s">
        <v>427</v>
      </c>
      <c r="E234" s="180" t="s">
        <v>15</v>
      </c>
      <c r="F234" s="180" t="s">
        <v>3</v>
      </c>
      <c r="G234" s="176">
        <v>2566</v>
      </c>
      <c r="H234" s="276" t="s">
        <v>434</v>
      </c>
      <c r="I234" s="201">
        <v>50</v>
      </c>
      <c r="J234" s="352">
        <v>4700</v>
      </c>
      <c r="K234" s="374">
        <v>0</v>
      </c>
      <c r="L234" s="374">
        <v>0</v>
      </c>
      <c r="M234" s="280">
        <f t="shared" si="36"/>
        <v>50</v>
      </c>
      <c r="N234" s="280">
        <f t="shared" si="36"/>
        <v>4700</v>
      </c>
      <c r="O234" s="276"/>
    </row>
    <row r="235" spans="1:15" x14ac:dyDescent="0.4">
      <c r="A235" s="279">
        <v>217</v>
      </c>
      <c r="B235" s="276" t="s">
        <v>463</v>
      </c>
      <c r="C235" s="180">
        <v>5</v>
      </c>
      <c r="D235" s="180" t="s">
        <v>427</v>
      </c>
      <c r="E235" s="180" t="s">
        <v>15</v>
      </c>
      <c r="F235" s="180" t="s">
        <v>3</v>
      </c>
      <c r="G235" s="176">
        <v>2544</v>
      </c>
      <c r="H235" s="276" t="s">
        <v>435</v>
      </c>
      <c r="I235" s="201">
        <v>82</v>
      </c>
      <c r="J235" s="352">
        <v>50100</v>
      </c>
      <c r="K235" s="374">
        <v>0</v>
      </c>
      <c r="L235" s="374">
        <v>0</v>
      </c>
      <c r="M235" s="280">
        <f t="shared" si="36"/>
        <v>82</v>
      </c>
      <c r="N235" s="280">
        <f t="shared" si="36"/>
        <v>50100</v>
      </c>
      <c r="O235" s="276"/>
    </row>
    <row r="236" spans="1:15" x14ac:dyDescent="0.4">
      <c r="A236" s="369">
        <v>218</v>
      </c>
      <c r="B236" s="276" t="s">
        <v>464</v>
      </c>
      <c r="C236" s="180">
        <v>6</v>
      </c>
      <c r="D236" s="180" t="s">
        <v>427</v>
      </c>
      <c r="E236" s="180" t="s">
        <v>15</v>
      </c>
      <c r="F236" s="180" t="s">
        <v>3</v>
      </c>
      <c r="G236" s="176">
        <v>2566</v>
      </c>
      <c r="H236" s="276" t="s">
        <v>436</v>
      </c>
      <c r="I236" s="201">
        <v>53</v>
      </c>
      <c r="J236" s="352">
        <v>3500</v>
      </c>
      <c r="K236" s="374">
        <v>0</v>
      </c>
      <c r="L236" s="374">
        <v>0</v>
      </c>
      <c r="M236" s="280">
        <f t="shared" si="36"/>
        <v>53</v>
      </c>
      <c r="N236" s="280">
        <f t="shared" si="36"/>
        <v>3500</v>
      </c>
      <c r="O236" s="276"/>
    </row>
    <row r="237" spans="1:15" x14ac:dyDescent="0.4">
      <c r="A237" s="279">
        <v>219</v>
      </c>
      <c r="B237" s="276" t="s">
        <v>465</v>
      </c>
      <c r="C237" s="180">
        <v>7</v>
      </c>
      <c r="D237" s="180" t="s">
        <v>427</v>
      </c>
      <c r="E237" s="180" t="s">
        <v>15</v>
      </c>
      <c r="F237" s="180" t="s">
        <v>3</v>
      </c>
      <c r="G237" s="176">
        <v>2565</v>
      </c>
      <c r="H237" s="276" t="s">
        <v>437</v>
      </c>
      <c r="I237" s="201">
        <v>55</v>
      </c>
      <c r="J237" s="352">
        <v>12100</v>
      </c>
      <c r="K237" s="374">
        <v>0</v>
      </c>
      <c r="L237" s="374">
        <v>0</v>
      </c>
      <c r="M237" s="280">
        <f t="shared" si="36"/>
        <v>55</v>
      </c>
      <c r="N237" s="280">
        <f t="shared" si="36"/>
        <v>12100</v>
      </c>
      <c r="O237" s="276"/>
    </row>
    <row r="238" spans="1:15" x14ac:dyDescent="0.4">
      <c r="A238" s="369">
        <v>220</v>
      </c>
      <c r="B238" s="179" t="s">
        <v>466</v>
      </c>
      <c r="C238" s="180">
        <v>2</v>
      </c>
      <c r="D238" s="180" t="s">
        <v>428</v>
      </c>
      <c r="E238" s="180" t="s">
        <v>15</v>
      </c>
      <c r="F238" s="180" t="s">
        <v>3</v>
      </c>
      <c r="G238" s="180">
        <v>2566</v>
      </c>
      <c r="H238" s="179" t="s">
        <v>439</v>
      </c>
      <c r="I238" s="201">
        <v>26</v>
      </c>
      <c r="J238" s="182">
        <v>600</v>
      </c>
      <c r="K238" s="374">
        <v>0</v>
      </c>
      <c r="L238" s="374">
        <v>0</v>
      </c>
      <c r="M238" s="280">
        <f t="shared" si="36"/>
        <v>26</v>
      </c>
      <c r="N238" s="280">
        <f t="shared" si="36"/>
        <v>600</v>
      </c>
      <c r="O238" s="276"/>
    </row>
    <row r="239" spans="1:15" x14ac:dyDescent="0.4">
      <c r="A239" s="279">
        <v>221</v>
      </c>
      <c r="B239" s="276" t="s">
        <v>467</v>
      </c>
      <c r="C239" s="180">
        <v>3</v>
      </c>
      <c r="D239" s="180" t="s">
        <v>428</v>
      </c>
      <c r="E239" s="180" t="s">
        <v>15</v>
      </c>
      <c r="F239" s="180" t="s">
        <v>3</v>
      </c>
      <c r="G239" s="176">
        <v>2542</v>
      </c>
      <c r="H239" s="276" t="s">
        <v>438</v>
      </c>
      <c r="I239" s="201">
        <v>130</v>
      </c>
      <c r="J239" s="352">
        <v>352500</v>
      </c>
      <c r="K239" s="374">
        <v>0</v>
      </c>
      <c r="L239" s="374">
        <v>0</v>
      </c>
      <c r="M239" s="280">
        <f t="shared" si="36"/>
        <v>130</v>
      </c>
      <c r="N239" s="280">
        <f t="shared" si="36"/>
        <v>352500</v>
      </c>
      <c r="O239" s="276"/>
    </row>
    <row r="240" spans="1:15" x14ac:dyDescent="0.4">
      <c r="A240" s="369">
        <v>222</v>
      </c>
      <c r="B240" s="276" t="s">
        <v>468</v>
      </c>
      <c r="C240" s="180">
        <v>4</v>
      </c>
      <c r="D240" s="180" t="s">
        <v>428</v>
      </c>
      <c r="E240" s="180" t="s">
        <v>15</v>
      </c>
      <c r="F240" s="180" t="s">
        <v>3</v>
      </c>
      <c r="G240" s="176">
        <v>2566</v>
      </c>
      <c r="H240" s="276" t="s">
        <v>440</v>
      </c>
      <c r="I240" s="201">
        <v>46</v>
      </c>
      <c r="J240" s="352">
        <v>900</v>
      </c>
      <c r="K240" s="374">
        <v>0</v>
      </c>
      <c r="L240" s="374">
        <v>0</v>
      </c>
      <c r="M240" s="280">
        <f t="shared" si="36"/>
        <v>46</v>
      </c>
      <c r="N240" s="280">
        <f t="shared" si="36"/>
        <v>900</v>
      </c>
      <c r="O240" s="276"/>
    </row>
    <row r="241" spans="1:15" x14ac:dyDescent="0.4">
      <c r="A241" s="279">
        <v>223</v>
      </c>
      <c r="B241" s="276" t="s">
        <v>469</v>
      </c>
      <c r="C241" s="180">
        <v>5</v>
      </c>
      <c r="D241" s="180" t="s">
        <v>428</v>
      </c>
      <c r="E241" s="180" t="s">
        <v>15</v>
      </c>
      <c r="F241" s="180" t="s">
        <v>3</v>
      </c>
      <c r="G241" s="176">
        <v>2566</v>
      </c>
      <c r="H241" s="276" t="s">
        <v>441</v>
      </c>
      <c r="I241" s="201">
        <v>35</v>
      </c>
      <c r="J241" s="352">
        <v>400</v>
      </c>
      <c r="K241" s="374">
        <v>0</v>
      </c>
      <c r="L241" s="374">
        <v>0</v>
      </c>
      <c r="M241" s="280">
        <f t="shared" si="36"/>
        <v>35</v>
      </c>
      <c r="N241" s="280">
        <f t="shared" si="36"/>
        <v>400</v>
      </c>
      <c r="O241" s="276"/>
    </row>
    <row r="242" spans="1:15" x14ac:dyDescent="0.4">
      <c r="A242" s="369">
        <v>224</v>
      </c>
      <c r="B242" s="276" t="s">
        <v>470</v>
      </c>
      <c r="C242" s="180">
        <v>6</v>
      </c>
      <c r="D242" s="180" t="s">
        <v>428</v>
      </c>
      <c r="E242" s="180" t="s">
        <v>15</v>
      </c>
      <c r="F242" s="180" t="s">
        <v>3</v>
      </c>
      <c r="G242" s="176">
        <v>2566</v>
      </c>
      <c r="H242" s="276" t="s">
        <v>442</v>
      </c>
      <c r="I242" s="201">
        <v>38</v>
      </c>
      <c r="J242" s="352">
        <v>1000</v>
      </c>
      <c r="K242" s="374">
        <v>0</v>
      </c>
      <c r="L242" s="374">
        <v>0</v>
      </c>
      <c r="M242" s="280">
        <f t="shared" si="36"/>
        <v>38</v>
      </c>
      <c r="N242" s="280">
        <f t="shared" si="36"/>
        <v>1000</v>
      </c>
      <c r="O242" s="276"/>
    </row>
    <row r="243" spans="1:15" ht="24.6" customHeight="1" x14ac:dyDescent="0.4">
      <c r="A243" s="279">
        <v>225</v>
      </c>
      <c r="B243" s="179" t="s">
        <v>471</v>
      </c>
      <c r="C243" s="183">
        <v>3</v>
      </c>
      <c r="D243" s="183" t="s">
        <v>423</v>
      </c>
      <c r="E243" s="180" t="s">
        <v>15</v>
      </c>
      <c r="F243" s="180" t="s">
        <v>3</v>
      </c>
      <c r="G243" s="180">
        <v>2565</v>
      </c>
      <c r="H243" s="184" t="s">
        <v>443</v>
      </c>
      <c r="I243" s="201">
        <v>61</v>
      </c>
      <c r="J243" s="182">
        <v>2700</v>
      </c>
      <c r="K243" s="374">
        <v>0</v>
      </c>
      <c r="L243" s="374">
        <v>0</v>
      </c>
      <c r="M243" s="280">
        <f t="shared" si="36"/>
        <v>61</v>
      </c>
      <c r="N243" s="280">
        <f t="shared" si="36"/>
        <v>2700</v>
      </c>
      <c r="O243" s="276"/>
    </row>
    <row r="244" spans="1:15" x14ac:dyDescent="0.4">
      <c r="A244" s="369">
        <v>226</v>
      </c>
      <c r="B244" s="276" t="s">
        <v>472</v>
      </c>
      <c r="C244" s="180">
        <v>4</v>
      </c>
      <c r="D244" s="180" t="s">
        <v>423</v>
      </c>
      <c r="E244" s="180" t="s">
        <v>15</v>
      </c>
      <c r="F244" s="180" t="s">
        <v>3</v>
      </c>
      <c r="G244" s="176">
        <v>2537</v>
      </c>
      <c r="H244" s="276" t="s">
        <v>444</v>
      </c>
      <c r="I244" s="242">
        <v>38</v>
      </c>
      <c r="J244" s="375">
        <v>217793</v>
      </c>
      <c r="K244" s="374">
        <v>0</v>
      </c>
      <c r="L244" s="374">
        <v>0</v>
      </c>
      <c r="M244" s="280">
        <f t="shared" si="36"/>
        <v>38</v>
      </c>
      <c r="N244" s="280">
        <f t="shared" si="36"/>
        <v>217793</v>
      </c>
      <c r="O244" s="276"/>
    </row>
    <row r="245" spans="1:15" x14ac:dyDescent="0.4">
      <c r="A245" s="279">
        <v>227</v>
      </c>
      <c r="B245" s="276" t="s">
        <v>473</v>
      </c>
      <c r="C245" s="180">
        <v>6</v>
      </c>
      <c r="D245" s="180" t="s">
        <v>423</v>
      </c>
      <c r="E245" s="180" t="s">
        <v>15</v>
      </c>
      <c r="F245" s="180" t="s">
        <v>3</v>
      </c>
      <c r="G245" s="176">
        <v>2542</v>
      </c>
      <c r="H245" s="276" t="s">
        <v>445</v>
      </c>
      <c r="I245" s="201">
        <v>190</v>
      </c>
      <c r="J245" s="352">
        <v>1500100</v>
      </c>
      <c r="K245" s="374">
        <v>0</v>
      </c>
      <c r="L245" s="374">
        <v>0</v>
      </c>
      <c r="M245" s="280">
        <f t="shared" si="36"/>
        <v>190</v>
      </c>
      <c r="N245" s="280">
        <f t="shared" si="36"/>
        <v>1500100</v>
      </c>
      <c r="O245" s="276"/>
    </row>
    <row r="246" spans="1:15" x14ac:dyDescent="0.4">
      <c r="A246" s="369">
        <v>228</v>
      </c>
      <c r="B246" s="276" t="s">
        <v>474</v>
      </c>
      <c r="C246" s="180">
        <v>9</v>
      </c>
      <c r="D246" s="180" t="s">
        <v>423</v>
      </c>
      <c r="E246" s="180" t="s">
        <v>15</v>
      </c>
      <c r="F246" s="180" t="s">
        <v>3</v>
      </c>
      <c r="G246" s="176">
        <v>2546</v>
      </c>
      <c r="H246" s="276" t="s">
        <v>446</v>
      </c>
      <c r="I246" s="201">
        <v>95</v>
      </c>
      <c r="J246" s="352">
        <v>220200</v>
      </c>
      <c r="K246" s="374">
        <v>0</v>
      </c>
      <c r="L246" s="374">
        <v>0</v>
      </c>
      <c r="M246" s="280">
        <f t="shared" si="36"/>
        <v>95</v>
      </c>
      <c r="N246" s="280">
        <f t="shared" si="36"/>
        <v>220200</v>
      </c>
      <c r="O246" s="276"/>
    </row>
    <row r="247" spans="1:15" x14ac:dyDescent="0.4">
      <c r="A247" s="279">
        <v>229</v>
      </c>
      <c r="B247" s="276" t="s">
        <v>475</v>
      </c>
      <c r="C247" s="180">
        <v>2</v>
      </c>
      <c r="D247" s="180" t="s">
        <v>429</v>
      </c>
      <c r="E247" s="180" t="s">
        <v>15</v>
      </c>
      <c r="F247" s="180" t="s">
        <v>3</v>
      </c>
      <c r="G247" s="176">
        <v>2544</v>
      </c>
      <c r="H247" s="276" t="s">
        <v>447</v>
      </c>
      <c r="I247" s="201">
        <v>40</v>
      </c>
      <c r="J247" s="352">
        <v>80100</v>
      </c>
      <c r="K247" s="374">
        <v>0</v>
      </c>
      <c r="L247" s="374">
        <v>0</v>
      </c>
      <c r="M247" s="280">
        <f t="shared" si="36"/>
        <v>40</v>
      </c>
      <c r="N247" s="280">
        <f t="shared" si="36"/>
        <v>80100</v>
      </c>
      <c r="O247" s="276"/>
    </row>
    <row r="248" spans="1:15" x14ac:dyDescent="0.4">
      <c r="A248" s="369">
        <v>230</v>
      </c>
      <c r="B248" s="276" t="s">
        <v>476</v>
      </c>
      <c r="C248" s="180">
        <v>4</v>
      </c>
      <c r="D248" s="180" t="s">
        <v>429</v>
      </c>
      <c r="E248" s="180" t="s">
        <v>15</v>
      </c>
      <c r="F248" s="180" t="s">
        <v>3</v>
      </c>
      <c r="G248" s="176">
        <v>2565</v>
      </c>
      <c r="H248" s="276" t="s">
        <v>448</v>
      </c>
      <c r="I248" s="201">
        <v>30</v>
      </c>
      <c r="J248" s="352">
        <v>1550</v>
      </c>
      <c r="K248" s="374">
        <v>0</v>
      </c>
      <c r="L248" s="374">
        <v>0</v>
      </c>
      <c r="M248" s="280">
        <f t="shared" ref="M248:N261" si="37">I248+K248</f>
        <v>30</v>
      </c>
      <c r="N248" s="280">
        <f t="shared" si="37"/>
        <v>1550</v>
      </c>
      <c r="O248" s="276"/>
    </row>
    <row r="249" spans="1:15" x14ac:dyDescent="0.4">
      <c r="A249" s="279">
        <v>231</v>
      </c>
      <c r="B249" s="276" t="s">
        <v>477</v>
      </c>
      <c r="C249" s="180">
        <v>5</v>
      </c>
      <c r="D249" s="180" t="s">
        <v>429</v>
      </c>
      <c r="E249" s="180" t="s">
        <v>15</v>
      </c>
      <c r="F249" s="180" t="s">
        <v>3</v>
      </c>
      <c r="G249" s="176">
        <v>2566</v>
      </c>
      <c r="H249" s="276" t="s">
        <v>449</v>
      </c>
      <c r="I249" s="201">
        <v>44</v>
      </c>
      <c r="J249" s="352">
        <v>950</v>
      </c>
      <c r="K249" s="374">
        <v>0</v>
      </c>
      <c r="L249" s="374">
        <v>0</v>
      </c>
      <c r="M249" s="280">
        <f t="shared" si="37"/>
        <v>44</v>
      </c>
      <c r="N249" s="280">
        <f t="shared" si="37"/>
        <v>950</v>
      </c>
      <c r="O249" s="276"/>
    </row>
    <row r="250" spans="1:15" x14ac:dyDescent="0.4">
      <c r="A250" s="369">
        <v>232</v>
      </c>
      <c r="B250" s="276" t="s">
        <v>478</v>
      </c>
      <c r="C250" s="180">
        <v>6</v>
      </c>
      <c r="D250" s="180" t="s">
        <v>429</v>
      </c>
      <c r="E250" s="180" t="s">
        <v>15</v>
      </c>
      <c r="F250" s="180" t="s">
        <v>3</v>
      </c>
      <c r="G250" s="176">
        <v>2556</v>
      </c>
      <c r="H250" s="276" t="s">
        <v>450</v>
      </c>
      <c r="I250" s="201">
        <v>45</v>
      </c>
      <c r="J250" s="352">
        <v>3600</v>
      </c>
      <c r="K250" s="374">
        <v>0</v>
      </c>
      <c r="L250" s="374">
        <v>0</v>
      </c>
      <c r="M250" s="280">
        <f t="shared" si="37"/>
        <v>45</v>
      </c>
      <c r="N250" s="280">
        <f t="shared" si="37"/>
        <v>3600</v>
      </c>
      <c r="O250" s="276"/>
    </row>
    <row r="251" spans="1:15" x14ac:dyDescent="0.4">
      <c r="A251" s="279">
        <v>233</v>
      </c>
      <c r="B251" s="179" t="s">
        <v>479</v>
      </c>
      <c r="C251" s="180">
        <v>3</v>
      </c>
      <c r="D251" s="180" t="s">
        <v>430</v>
      </c>
      <c r="E251" s="180" t="s">
        <v>15</v>
      </c>
      <c r="F251" s="180" t="s">
        <v>3</v>
      </c>
      <c r="G251" s="180">
        <v>2565</v>
      </c>
      <c r="H251" s="179" t="s">
        <v>451</v>
      </c>
      <c r="I251" s="242">
        <v>127</v>
      </c>
      <c r="J251" s="182">
        <v>51500</v>
      </c>
      <c r="K251" s="374">
        <v>0</v>
      </c>
      <c r="L251" s="374">
        <v>0</v>
      </c>
      <c r="M251" s="280">
        <f t="shared" si="37"/>
        <v>127</v>
      </c>
      <c r="N251" s="280">
        <f t="shared" si="37"/>
        <v>51500</v>
      </c>
      <c r="O251" s="276"/>
    </row>
    <row r="252" spans="1:15" x14ac:dyDescent="0.4">
      <c r="A252" s="369">
        <v>234</v>
      </c>
      <c r="B252" s="276" t="s">
        <v>480</v>
      </c>
      <c r="C252" s="180">
        <v>4</v>
      </c>
      <c r="D252" s="180" t="s">
        <v>430</v>
      </c>
      <c r="E252" s="180" t="s">
        <v>15</v>
      </c>
      <c r="F252" s="180" t="s">
        <v>3</v>
      </c>
      <c r="G252" s="176">
        <v>2541</v>
      </c>
      <c r="H252" s="276" t="s">
        <v>452</v>
      </c>
      <c r="I252" s="242">
        <v>45</v>
      </c>
      <c r="J252" s="375">
        <v>120600</v>
      </c>
      <c r="K252" s="374">
        <v>0</v>
      </c>
      <c r="L252" s="374">
        <v>0</v>
      </c>
      <c r="M252" s="280">
        <f t="shared" si="37"/>
        <v>45</v>
      </c>
      <c r="N252" s="280">
        <f t="shared" si="37"/>
        <v>120600</v>
      </c>
      <c r="O252" s="276"/>
    </row>
    <row r="253" spans="1:15" x14ac:dyDescent="0.4">
      <c r="A253" s="279">
        <v>235</v>
      </c>
      <c r="B253" s="276" t="s">
        <v>481</v>
      </c>
      <c r="C253" s="180">
        <v>5</v>
      </c>
      <c r="D253" s="180" t="s">
        <v>430</v>
      </c>
      <c r="E253" s="180" t="s">
        <v>15</v>
      </c>
      <c r="F253" s="180" t="s">
        <v>3</v>
      </c>
      <c r="G253" s="176">
        <v>2532</v>
      </c>
      <c r="H253" s="276" t="s">
        <v>453</v>
      </c>
      <c r="I253" s="201">
        <v>39</v>
      </c>
      <c r="J253" s="352">
        <v>150200</v>
      </c>
      <c r="K253" s="374">
        <v>0</v>
      </c>
      <c r="L253" s="374">
        <v>0</v>
      </c>
      <c r="M253" s="280">
        <f t="shared" si="37"/>
        <v>39</v>
      </c>
      <c r="N253" s="280">
        <f t="shared" si="37"/>
        <v>150200</v>
      </c>
      <c r="O253" s="276"/>
    </row>
    <row r="254" spans="1:15" x14ac:dyDescent="0.4">
      <c r="A254" s="369">
        <v>236</v>
      </c>
      <c r="B254" s="276" t="s">
        <v>371</v>
      </c>
      <c r="C254" s="180">
        <v>6</v>
      </c>
      <c r="D254" s="180" t="s">
        <v>430</v>
      </c>
      <c r="E254" s="180" t="s">
        <v>15</v>
      </c>
      <c r="F254" s="180" t="s">
        <v>3</v>
      </c>
      <c r="G254" s="176">
        <v>2566</v>
      </c>
      <c r="H254" s="276" t="s">
        <v>454</v>
      </c>
      <c r="I254" s="201">
        <v>23</v>
      </c>
      <c r="J254" s="352">
        <v>3100</v>
      </c>
      <c r="K254" s="374">
        <v>0</v>
      </c>
      <c r="L254" s="374">
        <v>0</v>
      </c>
      <c r="M254" s="280">
        <f t="shared" si="37"/>
        <v>23</v>
      </c>
      <c r="N254" s="280">
        <f t="shared" si="37"/>
        <v>3100</v>
      </c>
      <c r="O254" s="276"/>
    </row>
    <row r="255" spans="1:15" x14ac:dyDescent="0.4">
      <c r="A255" s="279">
        <v>237</v>
      </c>
      <c r="B255" s="276" t="s">
        <v>482</v>
      </c>
      <c r="C255" s="180">
        <v>7</v>
      </c>
      <c r="D255" s="180" t="s">
        <v>430</v>
      </c>
      <c r="E255" s="180" t="s">
        <v>15</v>
      </c>
      <c r="F255" s="180" t="s">
        <v>3</v>
      </c>
      <c r="G255" s="176">
        <v>2566</v>
      </c>
      <c r="H255" s="276" t="s">
        <v>455</v>
      </c>
      <c r="I255" s="201">
        <v>55</v>
      </c>
      <c r="J255" s="352">
        <v>1300</v>
      </c>
      <c r="K255" s="374">
        <v>0</v>
      </c>
      <c r="L255" s="374">
        <v>0</v>
      </c>
      <c r="M255" s="280">
        <f t="shared" si="37"/>
        <v>55</v>
      </c>
      <c r="N255" s="280">
        <f t="shared" si="37"/>
        <v>1300</v>
      </c>
      <c r="O255" s="276"/>
    </row>
    <row r="256" spans="1:15" x14ac:dyDescent="0.4">
      <c r="A256" s="369">
        <v>238</v>
      </c>
      <c r="B256" s="276" t="s">
        <v>483</v>
      </c>
      <c r="C256" s="180">
        <v>8</v>
      </c>
      <c r="D256" s="180" t="s">
        <v>430</v>
      </c>
      <c r="E256" s="180" t="s">
        <v>15</v>
      </c>
      <c r="F256" s="180" t="s">
        <v>3</v>
      </c>
      <c r="G256" s="176">
        <v>2559</v>
      </c>
      <c r="H256" s="276" t="s">
        <v>456</v>
      </c>
      <c r="I256" s="201">
        <v>59</v>
      </c>
      <c r="J256" s="352">
        <v>40200</v>
      </c>
      <c r="K256" s="374">
        <v>0</v>
      </c>
      <c r="L256" s="374">
        <v>0</v>
      </c>
      <c r="M256" s="280">
        <f t="shared" si="37"/>
        <v>59</v>
      </c>
      <c r="N256" s="280">
        <f t="shared" si="37"/>
        <v>40200</v>
      </c>
      <c r="O256" s="276"/>
    </row>
    <row r="257" spans="1:32" x14ac:dyDescent="0.4">
      <c r="A257" s="279">
        <v>239</v>
      </c>
      <c r="B257" s="276" t="s">
        <v>484</v>
      </c>
      <c r="C257" s="180">
        <v>9</v>
      </c>
      <c r="D257" s="180" t="s">
        <v>430</v>
      </c>
      <c r="E257" s="180" t="s">
        <v>15</v>
      </c>
      <c r="F257" s="180" t="s">
        <v>3</v>
      </c>
      <c r="G257" s="176">
        <v>2542</v>
      </c>
      <c r="H257" s="276" t="s">
        <v>457</v>
      </c>
      <c r="I257" s="201">
        <v>50</v>
      </c>
      <c r="J257" s="352">
        <v>30100</v>
      </c>
      <c r="K257" s="374">
        <v>0</v>
      </c>
      <c r="L257" s="374">
        <v>0</v>
      </c>
      <c r="M257" s="280">
        <f t="shared" si="37"/>
        <v>50</v>
      </c>
      <c r="N257" s="280">
        <f t="shared" si="37"/>
        <v>30100</v>
      </c>
      <c r="O257" s="276"/>
    </row>
    <row r="258" spans="1:32" x14ac:dyDescent="0.4">
      <c r="A258" s="369">
        <v>240</v>
      </c>
      <c r="B258" s="276" t="s">
        <v>485</v>
      </c>
      <c r="C258" s="180">
        <v>2</v>
      </c>
      <c r="D258" s="180" t="s">
        <v>431</v>
      </c>
      <c r="E258" s="180" t="s">
        <v>15</v>
      </c>
      <c r="F258" s="180" t="s">
        <v>3</v>
      </c>
      <c r="G258" s="176">
        <v>2558</v>
      </c>
      <c r="H258" s="276" t="s">
        <v>458</v>
      </c>
      <c r="I258" s="201">
        <v>123</v>
      </c>
      <c r="J258" s="352">
        <v>350200</v>
      </c>
      <c r="K258" s="374">
        <v>0</v>
      </c>
      <c r="L258" s="374">
        <v>0</v>
      </c>
      <c r="M258" s="280">
        <f t="shared" si="37"/>
        <v>123</v>
      </c>
      <c r="N258" s="280">
        <f t="shared" si="37"/>
        <v>350200</v>
      </c>
      <c r="O258" s="276"/>
    </row>
    <row r="259" spans="1:32" x14ac:dyDescent="0.4">
      <c r="A259" s="279">
        <v>241</v>
      </c>
      <c r="B259" s="276" t="s">
        <v>486</v>
      </c>
      <c r="C259" s="180">
        <v>3</v>
      </c>
      <c r="D259" s="180" t="s">
        <v>431</v>
      </c>
      <c r="E259" s="180" t="s">
        <v>15</v>
      </c>
      <c r="F259" s="180" t="s">
        <v>3</v>
      </c>
      <c r="G259" s="176">
        <v>2540</v>
      </c>
      <c r="H259" s="276" t="s">
        <v>459</v>
      </c>
      <c r="I259" s="201">
        <v>170</v>
      </c>
      <c r="J259" s="352">
        <v>1502000</v>
      </c>
      <c r="K259" s="374">
        <v>0</v>
      </c>
      <c r="L259" s="374">
        <v>0</v>
      </c>
      <c r="M259" s="280">
        <f t="shared" si="37"/>
        <v>170</v>
      </c>
      <c r="N259" s="280">
        <f t="shared" si="37"/>
        <v>1502000</v>
      </c>
      <c r="O259" s="276"/>
    </row>
    <row r="260" spans="1:32" x14ac:dyDescent="0.4">
      <c r="A260" s="369">
        <v>242</v>
      </c>
      <c r="B260" s="276" t="s">
        <v>487</v>
      </c>
      <c r="C260" s="180">
        <v>4</v>
      </c>
      <c r="D260" s="180" t="s">
        <v>431</v>
      </c>
      <c r="E260" s="180" t="s">
        <v>15</v>
      </c>
      <c r="F260" s="180" t="s">
        <v>3</v>
      </c>
      <c r="G260" s="176">
        <v>2562</v>
      </c>
      <c r="H260" s="276" t="s">
        <v>460</v>
      </c>
      <c r="I260" s="201">
        <v>70</v>
      </c>
      <c r="J260" s="352">
        <v>32100</v>
      </c>
      <c r="K260" s="374">
        <v>0</v>
      </c>
      <c r="L260" s="374">
        <v>0</v>
      </c>
      <c r="M260" s="280">
        <f t="shared" si="37"/>
        <v>70</v>
      </c>
      <c r="N260" s="280">
        <f t="shared" si="37"/>
        <v>32100</v>
      </c>
      <c r="O260" s="276"/>
    </row>
    <row r="261" spans="1:32" x14ac:dyDescent="0.4">
      <c r="A261" s="279">
        <v>243</v>
      </c>
      <c r="B261" s="276" t="s">
        <v>488</v>
      </c>
      <c r="C261" s="180">
        <v>6</v>
      </c>
      <c r="D261" s="180" t="s">
        <v>431</v>
      </c>
      <c r="E261" s="180" t="s">
        <v>15</v>
      </c>
      <c r="F261" s="180" t="s">
        <v>3</v>
      </c>
      <c r="G261" s="176">
        <v>2566</v>
      </c>
      <c r="H261" s="276" t="s">
        <v>461</v>
      </c>
      <c r="I261" s="201">
        <v>38</v>
      </c>
      <c r="J261" s="352">
        <v>500</v>
      </c>
      <c r="K261" s="374">
        <v>0</v>
      </c>
      <c r="L261" s="374">
        <v>0</v>
      </c>
      <c r="M261" s="280">
        <f t="shared" si="37"/>
        <v>38</v>
      </c>
      <c r="N261" s="280">
        <f t="shared" si="37"/>
        <v>500</v>
      </c>
      <c r="O261" s="276"/>
    </row>
    <row r="262" spans="1:32" ht="21.6" thickBot="1" x14ac:dyDescent="0.45">
      <c r="A262" s="283"/>
      <c r="B262" s="192"/>
      <c r="C262" s="284"/>
      <c r="D262" s="285" t="s">
        <v>2</v>
      </c>
      <c r="E262" s="284"/>
      <c r="F262" s="284"/>
      <c r="G262" s="284"/>
      <c r="H262" s="286"/>
      <c r="I262" s="287"/>
      <c r="J262" s="288">
        <f>SUM(J232:J261)</f>
        <v>4738493</v>
      </c>
      <c r="K262" s="376">
        <f t="shared" ref="K262:N262" si="38">SUM(K232:K261)</f>
        <v>0</v>
      </c>
      <c r="L262" s="377">
        <f t="shared" si="38"/>
        <v>0</v>
      </c>
      <c r="M262" s="288">
        <f t="shared" si="38"/>
        <v>1928</v>
      </c>
      <c r="N262" s="288">
        <f t="shared" si="38"/>
        <v>4738493</v>
      </c>
      <c r="O262" s="282"/>
    </row>
    <row r="263" spans="1:32" x14ac:dyDescent="0.4">
      <c r="A263" s="331">
        <v>244</v>
      </c>
      <c r="B263" s="332" t="s">
        <v>489</v>
      </c>
      <c r="C263" s="333">
        <v>1</v>
      </c>
      <c r="D263" s="333" t="s">
        <v>182</v>
      </c>
      <c r="E263" s="333" t="s">
        <v>17</v>
      </c>
      <c r="F263" s="333" t="s">
        <v>3</v>
      </c>
      <c r="G263" s="306">
        <v>2550</v>
      </c>
      <c r="H263" s="334" t="s">
        <v>546</v>
      </c>
      <c r="I263" s="333">
        <v>125</v>
      </c>
      <c r="J263" s="335">
        <v>144525</v>
      </c>
      <c r="K263" s="335">
        <v>13</v>
      </c>
      <c r="L263" s="335">
        <v>1300</v>
      </c>
      <c r="M263" s="280">
        <f t="shared" ref="M263:N278" si="39">I263+K263</f>
        <v>138</v>
      </c>
      <c r="N263" s="280">
        <f t="shared" si="39"/>
        <v>145825</v>
      </c>
      <c r="O263" s="414"/>
    </row>
    <row r="264" spans="1:32" x14ac:dyDescent="0.4">
      <c r="A264" s="331">
        <v>245</v>
      </c>
      <c r="B264" s="332" t="s">
        <v>490</v>
      </c>
      <c r="C264" s="333">
        <v>2</v>
      </c>
      <c r="D264" s="333" t="s">
        <v>182</v>
      </c>
      <c r="E264" s="333" t="s">
        <v>17</v>
      </c>
      <c r="F264" s="333" t="s">
        <v>3</v>
      </c>
      <c r="G264" s="306">
        <v>2550</v>
      </c>
      <c r="H264" s="334" t="s">
        <v>547</v>
      </c>
      <c r="I264" s="333">
        <v>150</v>
      </c>
      <c r="J264" s="335">
        <v>100625</v>
      </c>
      <c r="K264" s="335">
        <v>16</v>
      </c>
      <c r="L264" s="335">
        <v>1600</v>
      </c>
      <c r="M264" s="280">
        <f t="shared" si="39"/>
        <v>166</v>
      </c>
      <c r="N264" s="280">
        <f t="shared" si="39"/>
        <v>102225</v>
      </c>
      <c r="O264" s="330"/>
    </row>
    <row r="265" spans="1:32" x14ac:dyDescent="0.4">
      <c r="A265" s="331">
        <v>246</v>
      </c>
      <c r="B265" s="332" t="s">
        <v>491</v>
      </c>
      <c r="C265" s="333">
        <v>4</v>
      </c>
      <c r="D265" s="333" t="s">
        <v>182</v>
      </c>
      <c r="E265" s="333" t="s">
        <v>17</v>
      </c>
      <c r="F265" s="333" t="s">
        <v>3</v>
      </c>
      <c r="G265" s="306">
        <v>2548</v>
      </c>
      <c r="H265" s="334" t="s">
        <v>548</v>
      </c>
      <c r="I265" s="333">
        <v>76</v>
      </c>
      <c r="J265" s="335">
        <v>105437</v>
      </c>
      <c r="K265" s="335">
        <v>8</v>
      </c>
      <c r="L265" s="335">
        <v>800</v>
      </c>
      <c r="M265" s="280">
        <f t="shared" si="39"/>
        <v>84</v>
      </c>
      <c r="N265" s="280">
        <f t="shared" si="39"/>
        <v>106237</v>
      </c>
      <c r="O265" s="330"/>
      <c r="Q265" s="693"/>
      <c r="R265" s="693"/>
      <c r="S265" s="693"/>
      <c r="T265" s="386"/>
      <c r="U265" s="694"/>
      <c r="V265" s="694"/>
      <c r="W265" s="386"/>
      <c r="X265" s="386"/>
      <c r="Y265" s="392"/>
      <c r="Z265" s="393"/>
      <c r="AA265" s="386"/>
      <c r="AB265" s="394"/>
      <c r="AC265" s="395"/>
      <c r="AD265" s="395"/>
      <c r="AE265" s="395"/>
      <c r="AF265" s="395"/>
    </row>
    <row r="266" spans="1:32" x14ac:dyDescent="0.4">
      <c r="A266" s="331">
        <v>247</v>
      </c>
      <c r="B266" s="332" t="s">
        <v>492</v>
      </c>
      <c r="C266" s="333">
        <v>5</v>
      </c>
      <c r="D266" s="333" t="s">
        <v>182</v>
      </c>
      <c r="E266" s="333" t="s">
        <v>17</v>
      </c>
      <c r="F266" s="333" t="s">
        <v>3</v>
      </c>
      <c r="G266" s="306">
        <v>2555</v>
      </c>
      <c r="H266" s="334" t="s">
        <v>549</v>
      </c>
      <c r="I266" s="333">
        <v>280</v>
      </c>
      <c r="J266" s="335">
        <v>197070</v>
      </c>
      <c r="K266" s="335">
        <v>30</v>
      </c>
      <c r="L266" s="335">
        <v>3000</v>
      </c>
      <c r="M266" s="280">
        <f t="shared" si="39"/>
        <v>310</v>
      </c>
      <c r="N266" s="280">
        <f t="shared" si="39"/>
        <v>200070</v>
      </c>
      <c r="O266" s="330"/>
    </row>
    <row r="267" spans="1:32" x14ac:dyDescent="0.4">
      <c r="A267" s="331">
        <v>248</v>
      </c>
      <c r="B267" s="332" t="s">
        <v>493</v>
      </c>
      <c r="C267" s="333">
        <v>6</v>
      </c>
      <c r="D267" s="333" t="s">
        <v>182</v>
      </c>
      <c r="E267" s="333" t="s">
        <v>17</v>
      </c>
      <c r="F267" s="333" t="s">
        <v>3</v>
      </c>
      <c r="G267" s="306">
        <v>2551</v>
      </c>
      <c r="H267" s="334" t="s">
        <v>550</v>
      </c>
      <c r="I267" s="333">
        <v>134</v>
      </c>
      <c r="J267" s="335">
        <v>56425</v>
      </c>
      <c r="K267" s="335">
        <v>14</v>
      </c>
      <c r="L267" s="335">
        <v>1400</v>
      </c>
      <c r="M267" s="280">
        <f t="shared" si="39"/>
        <v>148</v>
      </c>
      <c r="N267" s="280">
        <f t="shared" si="39"/>
        <v>57825</v>
      </c>
      <c r="O267" s="330"/>
    </row>
    <row r="268" spans="1:32" x14ac:dyDescent="0.4">
      <c r="A268" s="331">
        <v>249</v>
      </c>
      <c r="B268" s="332" t="s">
        <v>494</v>
      </c>
      <c r="C268" s="333">
        <v>7</v>
      </c>
      <c r="D268" s="333" t="s">
        <v>182</v>
      </c>
      <c r="E268" s="333" t="s">
        <v>17</v>
      </c>
      <c r="F268" s="333" t="s">
        <v>3</v>
      </c>
      <c r="G268" s="306">
        <v>2551</v>
      </c>
      <c r="H268" s="334" t="s">
        <v>551</v>
      </c>
      <c r="I268" s="333">
        <v>95</v>
      </c>
      <c r="J268" s="335">
        <v>164070</v>
      </c>
      <c r="K268" s="335">
        <v>10</v>
      </c>
      <c r="L268" s="335">
        <v>1000</v>
      </c>
      <c r="M268" s="280">
        <f t="shared" si="39"/>
        <v>105</v>
      </c>
      <c r="N268" s="280">
        <f t="shared" si="39"/>
        <v>165070</v>
      </c>
      <c r="O268" s="330"/>
    </row>
    <row r="269" spans="1:32" x14ac:dyDescent="0.4">
      <c r="A269" s="331">
        <v>250</v>
      </c>
      <c r="B269" s="332" t="s">
        <v>495</v>
      </c>
      <c r="C269" s="333">
        <v>9</v>
      </c>
      <c r="D269" s="333" t="s">
        <v>182</v>
      </c>
      <c r="E269" s="333" t="s">
        <v>17</v>
      </c>
      <c r="F269" s="333" t="s">
        <v>3</v>
      </c>
      <c r="G269" s="306">
        <v>2550</v>
      </c>
      <c r="H269" s="334" t="s">
        <v>552</v>
      </c>
      <c r="I269" s="333">
        <v>92</v>
      </c>
      <c r="J269" s="335">
        <v>110598</v>
      </c>
      <c r="K269" s="335">
        <v>10</v>
      </c>
      <c r="L269" s="182">
        <v>1000</v>
      </c>
      <c r="M269" s="280">
        <f t="shared" si="39"/>
        <v>102</v>
      </c>
      <c r="N269" s="280">
        <f t="shared" si="39"/>
        <v>111598</v>
      </c>
      <c r="O269" s="330"/>
    </row>
    <row r="270" spans="1:32" x14ac:dyDescent="0.4">
      <c r="A270" s="331">
        <v>251</v>
      </c>
      <c r="B270" s="332" t="s">
        <v>496</v>
      </c>
      <c r="C270" s="333">
        <v>1</v>
      </c>
      <c r="D270" s="333" t="s">
        <v>534</v>
      </c>
      <c r="E270" s="333" t="s">
        <v>17</v>
      </c>
      <c r="F270" s="333" t="s">
        <v>3</v>
      </c>
      <c r="G270" s="306">
        <v>2550</v>
      </c>
      <c r="H270" s="334" t="s">
        <v>553</v>
      </c>
      <c r="I270" s="333">
        <v>216</v>
      </c>
      <c r="J270" s="335">
        <v>128637</v>
      </c>
      <c r="K270" s="276">
        <v>23</v>
      </c>
      <c r="L270" s="182">
        <v>2300</v>
      </c>
      <c r="M270" s="280">
        <f t="shared" si="39"/>
        <v>239</v>
      </c>
      <c r="N270" s="280">
        <f t="shared" si="39"/>
        <v>130937</v>
      </c>
      <c r="O270" s="330"/>
    </row>
    <row r="271" spans="1:32" x14ac:dyDescent="0.4">
      <c r="A271" s="331">
        <v>252</v>
      </c>
      <c r="B271" s="332" t="s">
        <v>497</v>
      </c>
      <c r="C271" s="333">
        <v>2</v>
      </c>
      <c r="D271" s="333" t="s">
        <v>534</v>
      </c>
      <c r="E271" s="333" t="s">
        <v>17</v>
      </c>
      <c r="F271" s="333" t="s">
        <v>3</v>
      </c>
      <c r="G271" s="306">
        <v>2551</v>
      </c>
      <c r="H271" s="334" t="s">
        <v>554</v>
      </c>
      <c r="I271" s="333">
        <v>92</v>
      </c>
      <c r="J271" s="335">
        <v>37282</v>
      </c>
      <c r="K271" s="276">
        <v>8</v>
      </c>
      <c r="L271" s="182">
        <v>800</v>
      </c>
      <c r="M271" s="280">
        <f t="shared" si="39"/>
        <v>100</v>
      </c>
      <c r="N271" s="280">
        <f t="shared" si="39"/>
        <v>38082</v>
      </c>
      <c r="O271" s="330"/>
    </row>
    <row r="272" spans="1:32" x14ac:dyDescent="0.4">
      <c r="A272" s="331">
        <v>253</v>
      </c>
      <c r="B272" s="332" t="s">
        <v>498</v>
      </c>
      <c r="C272" s="333">
        <v>3</v>
      </c>
      <c r="D272" s="333" t="s">
        <v>534</v>
      </c>
      <c r="E272" s="333" t="s">
        <v>17</v>
      </c>
      <c r="F272" s="333" t="s">
        <v>3</v>
      </c>
      <c r="G272" s="306">
        <v>2551</v>
      </c>
      <c r="H272" s="334" t="s">
        <v>555</v>
      </c>
      <c r="I272" s="333">
        <v>38</v>
      </c>
      <c r="J272" s="335">
        <v>57630</v>
      </c>
      <c r="K272" s="276">
        <v>4</v>
      </c>
      <c r="L272" s="182">
        <v>400</v>
      </c>
      <c r="M272" s="280">
        <f t="shared" si="39"/>
        <v>42</v>
      </c>
      <c r="N272" s="280">
        <f t="shared" si="39"/>
        <v>58030</v>
      </c>
      <c r="O272" s="330"/>
    </row>
    <row r="273" spans="1:15" x14ac:dyDescent="0.4">
      <c r="A273" s="331">
        <v>254</v>
      </c>
      <c r="B273" s="332" t="s">
        <v>498</v>
      </c>
      <c r="C273" s="333">
        <v>4</v>
      </c>
      <c r="D273" s="333" t="s">
        <v>534</v>
      </c>
      <c r="E273" s="333" t="s">
        <v>17</v>
      </c>
      <c r="F273" s="333" t="s">
        <v>3</v>
      </c>
      <c r="G273" s="306">
        <v>2551</v>
      </c>
      <c r="H273" s="334" t="s">
        <v>556</v>
      </c>
      <c r="I273" s="333">
        <v>165</v>
      </c>
      <c r="J273" s="335">
        <v>64442</v>
      </c>
      <c r="K273" s="276">
        <v>18</v>
      </c>
      <c r="L273" s="182">
        <v>1800</v>
      </c>
      <c r="M273" s="280">
        <f t="shared" si="39"/>
        <v>183</v>
      </c>
      <c r="N273" s="280">
        <f t="shared" si="39"/>
        <v>66242</v>
      </c>
      <c r="O273" s="330"/>
    </row>
    <row r="274" spans="1:15" x14ac:dyDescent="0.4">
      <c r="A274" s="331">
        <v>255</v>
      </c>
      <c r="B274" s="332" t="s">
        <v>499</v>
      </c>
      <c r="C274" s="333">
        <v>5</v>
      </c>
      <c r="D274" s="333" t="s">
        <v>534</v>
      </c>
      <c r="E274" s="333" t="s">
        <v>17</v>
      </c>
      <c r="F274" s="333" t="s">
        <v>3</v>
      </c>
      <c r="G274" s="306">
        <v>2551</v>
      </c>
      <c r="H274" s="334" t="s">
        <v>557</v>
      </c>
      <c r="I274" s="333">
        <v>92</v>
      </c>
      <c r="J274" s="335">
        <v>73594</v>
      </c>
      <c r="K274" s="276">
        <v>9</v>
      </c>
      <c r="L274" s="182">
        <v>900</v>
      </c>
      <c r="M274" s="280">
        <f t="shared" si="39"/>
        <v>101</v>
      </c>
      <c r="N274" s="280">
        <f t="shared" si="39"/>
        <v>74494</v>
      </c>
      <c r="O274" s="330"/>
    </row>
    <row r="275" spans="1:15" x14ac:dyDescent="0.4">
      <c r="A275" s="331">
        <v>256</v>
      </c>
      <c r="B275" s="332" t="s">
        <v>500</v>
      </c>
      <c r="C275" s="333">
        <v>1</v>
      </c>
      <c r="D275" s="333" t="s">
        <v>535</v>
      </c>
      <c r="E275" s="333" t="s">
        <v>17</v>
      </c>
      <c r="F275" s="333" t="s">
        <v>3</v>
      </c>
      <c r="G275" s="306">
        <v>2550</v>
      </c>
      <c r="H275" s="334" t="s">
        <v>558</v>
      </c>
      <c r="I275" s="333">
        <v>207</v>
      </c>
      <c r="J275" s="335">
        <v>540020</v>
      </c>
      <c r="K275" s="276">
        <v>22</v>
      </c>
      <c r="L275" s="182">
        <v>1150</v>
      </c>
      <c r="M275" s="280">
        <f t="shared" si="39"/>
        <v>229</v>
      </c>
      <c r="N275" s="280">
        <f t="shared" si="39"/>
        <v>541170</v>
      </c>
      <c r="O275" s="330"/>
    </row>
    <row r="276" spans="1:15" x14ac:dyDescent="0.4">
      <c r="A276" s="331">
        <v>257</v>
      </c>
      <c r="B276" s="332" t="s">
        <v>116</v>
      </c>
      <c r="C276" s="333">
        <v>6</v>
      </c>
      <c r="D276" s="333" t="s">
        <v>535</v>
      </c>
      <c r="E276" s="333" t="s">
        <v>17</v>
      </c>
      <c r="F276" s="333" t="s">
        <v>3</v>
      </c>
      <c r="G276" s="306">
        <v>2550</v>
      </c>
      <c r="H276" s="334" t="s">
        <v>559</v>
      </c>
      <c r="I276" s="333">
        <v>96</v>
      </c>
      <c r="J276" s="335">
        <v>176638</v>
      </c>
      <c r="K276" s="276">
        <v>10</v>
      </c>
      <c r="L276" s="182">
        <v>500</v>
      </c>
      <c r="M276" s="280">
        <f t="shared" si="39"/>
        <v>106</v>
      </c>
      <c r="N276" s="280">
        <f t="shared" si="39"/>
        <v>177138</v>
      </c>
      <c r="O276" s="330"/>
    </row>
    <row r="277" spans="1:15" x14ac:dyDescent="0.4">
      <c r="A277" s="331">
        <v>258</v>
      </c>
      <c r="B277" s="332" t="s">
        <v>501</v>
      </c>
      <c r="C277" s="333">
        <v>7</v>
      </c>
      <c r="D277" s="333" t="s">
        <v>535</v>
      </c>
      <c r="E277" s="333" t="s">
        <v>17</v>
      </c>
      <c r="F277" s="333" t="s">
        <v>3</v>
      </c>
      <c r="G277" s="306">
        <v>2550</v>
      </c>
      <c r="H277" s="334" t="s">
        <v>560</v>
      </c>
      <c r="I277" s="333">
        <v>162</v>
      </c>
      <c r="J277" s="335">
        <v>300587</v>
      </c>
      <c r="K277" s="276">
        <v>17</v>
      </c>
      <c r="L277" s="182">
        <v>850</v>
      </c>
      <c r="M277" s="280">
        <f t="shared" si="39"/>
        <v>179</v>
      </c>
      <c r="N277" s="280">
        <f t="shared" si="39"/>
        <v>301437</v>
      </c>
      <c r="O277" s="330"/>
    </row>
    <row r="278" spans="1:15" x14ac:dyDescent="0.4">
      <c r="A278" s="331">
        <v>259</v>
      </c>
      <c r="B278" s="332" t="s">
        <v>502</v>
      </c>
      <c r="C278" s="333">
        <v>8</v>
      </c>
      <c r="D278" s="333" t="s">
        <v>535</v>
      </c>
      <c r="E278" s="333" t="s">
        <v>17</v>
      </c>
      <c r="F278" s="333" t="s">
        <v>3</v>
      </c>
      <c r="G278" s="306">
        <v>2551</v>
      </c>
      <c r="H278" s="334" t="s">
        <v>561</v>
      </c>
      <c r="I278" s="333">
        <v>77</v>
      </c>
      <c r="J278" s="335">
        <v>307415</v>
      </c>
      <c r="K278" s="276">
        <v>8</v>
      </c>
      <c r="L278" s="182">
        <v>800</v>
      </c>
      <c r="M278" s="280">
        <f t="shared" si="39"/>
        <v>85</v>
      </c>
      <c r="N278" s="280">
        <f t="shared" si="39"/>
        <v>308215</v>
      </c>
      <c r="O278" s="330"/>
    </row>
    <row r="279" spans="1:15" x14ac:dyDescent="0.4">
      <c r="A279" s="331">
        <v>260</v>
      </c>
      <c r="B279" s="332" t="s">
        <v>503</v>
      </c>
      <c r="C279" s="333">
        <v>9</v>
      </c>
      <c r="D279" s="333" t="s">
        <v>535</v>
      </c>
      <c r="E279" s="333" t="s">
        <v>17</v>
      </c>
      <c r="F279" s="333" t="s">
        <v>3</v>
      </c>
      <c r="G279" s="306">
        <v>2551</v>
      </c>
      <c r="H279" s="334" t="s">
        <v>562</v>
      </c>
      <c r="I279" s="333">
        <v>189</v>
      </c>
      <c r="J279" s="335">
        <v>228915</v>
      </c>
      <c r="K279" s="276">
        <v>20</v>
      </c>
      <c r="L279" s="182">
        <v>2000</v>
      </c>
      <c r="M279" s="280">
        <f t="shared" ref="M279:N314" si="40">I279+K279</f>
        <v>209</v>
      </c>
      <c r="N279" s="280">
        <f t="shared" si="40"/>
        <v>230915</v>
      </c>
      <c r="O279" s="330"/>
    </row>
    <row r="280" spans="1:15" x14ac:dyDescent="0.4">
      <c r="A280" s="331">
        <v>261</v>
      </c>
      <c r="B280" s="332" t="s">
        <v>501</v>
      </c>
      <c r="C280" s="333">
        <v>11</v>
      </c>
      <c r="D280" s="333" t="s">
        <v>535</v>
      </c>
      <c r="E280" s="333" t="s">
        <v>17</v>
      </c>
      <c r="F280" s="333" t="s">
        <v>3</v>
      </c>
      <c r="G280" s="306">
        <v>2550</v>
      </c>
      <c r="H280" s="334" t="s">
        <v>563</v>
      </c>
      <c r="I280" s="333">
        <v>119</v>
      </c>
      <c r="J280" s="335">
        <v>396250</v>
      </c>
      <c r="K280" s="276">
        <v>13</v>
      </c>
      <c r="L280" s="182">
        <v>1300</v>
      </c>
      <c r="M280" s="280">
        <f t="shared" si="40"/>
        <v>132</v>
      </c>
      <c r="N280" s="280">
        <f t="shared" si="40"/>
        <v>397550</v>
      </c>
      <c r="O280" s="330"/>
    </row>
    <row r="281" spans="1:15" x14ac:dyDescent="0.4">
      <c r="A281" s="331">
        <v>262</v>
      </c>
      <c r="B281" s="332" t="s">
        <v>504</v>
      </c>
      <c r="C281" s="333">
        <v>3</v>
      </c>
      <c r="D281" s="333" t="s">
        <v>536</v>
      </c>
      <c r="E281" s="333" t="s">
        <v>17</v>
      </c>
      <c r="F281" s="333" t="s">
        <v>3</v>
      </c>
      <c r="G281" s="306">
        <v>2551</v>
      </c>
      <c r="H281" s="334" t="s">
        <v>564</v>
      </c>
      <c r="I281" s="333">
        <v>215</v>
      </c>
      <c r="J281" s="335">
        <v>193935</v>
      </c>
      <c r="K281" s="276">
        <v>23</v>
      </c>
      <c r="L281" s="182">
        <v>2300</v>
      </c>
      <c r="M281" s="280">
        <f t="shared" si="40"/>
        <v>238</v>
      </c>
      <c r="N281" s="280">
        <f t="shared" si="40"/>
        <v>196235</v>
      </c>
      <c r="O281" s="330"/>
    </row>
    <row r="282" spans="1:15" x14ac:dyDescent="0.4">
      <c r="A282" s="331">
        <v>263</v>
      </c>
      <c r="B282" s="332" t="s">
        <v>505</v>
      </c>
      <c r="C282" s="333">
        <v>5</v>
      </c>
      <c r="D282" s="333" t="s">
        <v>536</v>
      </c>
      <c r="E282" s="333" t="s">
        <v>17</v>
      </c>
      <c r="F282" s="333" t="s">
        <v>3</v>
      </c>
      <c r="G282" s="306">
        <v>2550</v>
      </c>
      <c r="H282" s="334" t="s">
        <v>565</v>
      </c>
      <c r="I282" s="333">
        <v>253</v>
      </c>
      <c r="J282" s="335">
        <v>488702</v>
      </c>
      <c r="K282" s="276">
        <v>27</v>
      </c>
      <c r="L282" s="182">
        <v>2700</v>
      </c>
      <c r="M282" s="280">
        <f t="shared" si="40"/>
        <v>280</v>
      </c>
      <c r="N282" s="280">
        <f t="shared" si="40"/>
        <v>491402</v>
      </c>
      <c r="O282" s="330"/>
    </row>
    <row r="283" spans="1:15" x14ac:dyDescent="0.4">
      <c r="A283" s="331">
        <v>264</v>
      </c>
      <c r="B283" s="332" t="s">
        <v>506</v>
      </c>
      <c r="C283" s="333">
        <v>1</v>
      </c>
      <c r="D283" s="333" t="s">
        <v>537</v>
      </c>
      <c r="E283" s="333" t="s">
        <v>17</v>
      </c>
      <c r="F283" s="333" t="s">
        <v>3</v>
      </c>
      <c r="G283" s="306">
        <v>2540</v>
      </c>
      <c r="H283" s="334" t="s">
        <v>566</v>
      </c>
      <c r="I283" s="333">
        <v>95</v>
      </c>
      <c r="J283" s="335">
        <v>154147</v>
      </c>
      <c r="K283" s="276">
        <v>10</v>
      </c>
      <c r="L283" s="182">
        <v>1000</v>
      </c>
      <c r="M283" s="280">
        <f t="shared" si="40"/>
        <v>105</v>
      </c>
      <c r="N283" s="280">
        <f t="shared" si="40"/>
        <v>155147</v>
      </c>
      <c r="O283" s="330"/>
    </row>
    <row r="284" spans="1:15" x14ac:dyDescent="0.4">
      <c r="A284" s="331">
        <v>265</v>
      </c>
      <c r="B284" s="332" t="s">
        <v>507</v>
      </c>
      <c r="C284" s="333">
        <v>2</v>
      </c>
      <c r="D284" s="333" t="s">
        <v>537</v>
      </c>
      <c r="E284" s="333" t="s">
        <v>17</v>
      </c>
      <c r="F284" s="333" t="s">
        <v>3</v>
      </c>
      <c r="G284" s="306">
        <v>2540</v>
      </c>
      <c r="H284" s="334" t="s">
        <v>567</v>
      </c>
      <c r="I284" s="333">
        <v>404</v>
      </c>
      <c r="J284" s="335">
        <v>439391</v>
      </c>
      <c r="K284" s="276">
        <v>40</v>
      </c>
      <c r="L284" s="182">
        <v>400</v>
      </c>
      <c r="M284" s="280">
        <f t="shared" si="40"/>
        <v>444</v>
      </c>
      <c r="N284" s="280">
        <f t="shared" si="40"/>
        <v>439791</v>
      </c>
      <c r="O284" s="330"/>
    </row>
    <row r="285" spans="1:15" x14ac:dyDescent="0.4">
      <c r="A285" s="331">
        <v>266</v>
      </c>
      <c r="B285" s="332" t="s">
        <v>508</v>
      </c>
      <c r="C285" s="333">
        <v>4</v>
      </c>
      <c r="D285" s="333" t="s">
        <v>537</v>
      </c>
      <c r="E285" s="333" t="s">
        <v>17</v>
      </c>
      <c r="F285" s="333" t="s">
        <v>3</v>
      </c>
      <c r="G285" s="306">
        <v>2545</v>
      </c>
      <c r="H285" s="334" t="s">
        <v>568</v>
      </c>
      <c r="I285" s="333">
        <v>192</v>
      </c>
      <c r="J285" s="335">
        <v>337962</v>
      </c>
      <c r="K285" s="276">
        <v>21</v>
      </c>
      <c r="L285" s="182">
        <v>2100</v>
      </c>
      <c r="M285" s="280">
        <f t="shared" si="40"/>
        <v>213</v>
      </c>
      <c r="N285" s="280">
        <f t="shared" si="40"/>
        <v>340062</v>
      </c>
      <c r="O285" s="330"/>
    </row>
    <row r="286" spans="1:15" x14ac:dyDescent="0.4">
      <c r="A286" s="331">
        <v>267</v>
      </c>
      <c r="B286" s="332" t="s">
        <v>509</v>
      </c>
      <c r="C286" s="333">
        <v>6</v>
      </c>
      <c r="D286" s="333" t="s">
        <v>537</v>
      </c>
      <c r="E286" s="333" t="s">
        <v>17</v>
      </c>
      <c r="F286" s="333" t="s">
        <v>3</v>
      </c>
      <c r="G286" s="306">
        <v>2540</v>
      </c>
      <c r="H286" s="334" t="s">
        <v>569</v>
      </c>
      <c r="I286" s="333">
        <v>228</v>
      </c>
      <c r="J286" s="335">
        <v>93610</v>
      </c>
      <c r="K286" s="276">
        <v>25</v>
      </c>
      <c r="L286" s="182">
        <v>1250</v>
      </c>
      <c r="M286" s="280">
        <f t="shared" si="40"/>
        <v>253</v>
      </c>
      <c r="N286" s="280">
        <f t="shared" si="40"/>
        <v>94860</v>
      </c>
      <c r="O286" s="330"/>
    </row>
    <row r="287" spans="1:15" x14ac:dyDescent="0.4">
      <c r="A287" s="331">
        <v>268</v>
      </c>
      <c r="B287" s="332" t="s">
        <v>510</v>
      </c>
      <c r="C287" s="333">
        <v>7</v>
      </c>
      <c r="D287" s="333" t="s">
        <v>537</v>
      </c>
      <c r="E287" s="333" t="s">
        <v>17</v>
      </c>
      <c r="F287" s="333" t="s">
        <v>3</v>
      </c>
      <c r="G287" s="306">
        <v>2540</v>
      </c>
      <c r="H287" s="334" t="s">
        <v>570</v>
      </c>
      <c r="I287" s="333">
        <v>117</v>
      </c>
      <c r="J287" s="335">
        <v>55673</v>
      </c>
      <c r="K287" s="276">
        <v>12</v>
      </c>
      <c r="L287" s="182">
        <v>600</v>
      </c>
      <c r="M287" s="280">
        <f t="shared" si="40"/>
        <v>129</v>
      </c>
      <c r="N287" s="280">
        <f t="shared" si="40"/>
        <v>56273</v>
      </c>
      <c r="O287" s="330"/>
    </row>
    <row r="288" spans="1:15" x14ac:dyDescent="0.4">
      <c r="A288" s="331">
        <v>269</v>
      </c>
      <c r="B288" s="332" t="s">
        <v>508</v>
      </c>
      <c r="C288" s="333">
        <v>10</v>
      </c>
      <c r="D288" s="333" t="s">
        <v>537</v>
      </c>
      <c r="E288" s="333" t="s">
        <v>17</v>
      </c>
      <c r="F288" s="333" t="s">
        <v>3</v>
      </c>
      <c r="G288" s="306">
        <v>2540</v>
      </c>
      <c r="H288" s="334" t="s">
        <v>571</v>
      </c>
      <c r="I288" s="333">
        <v>229</v>
      </c>
      <c r="J288" s="335">
        <v>91405</v>
      </c>
      <c r="K288" s="276">
        <v>25</v>
      </c>
      <c r="L288" s="182">
        <v>1250</v>
      </c>
      <c r="M288" s="280">
        <f t="shared" si="40"/>
        <v>254</v>
      </c>
      <c r="N288" s="280">
        <f t="shared" si="40"/>
        <v>92655</v>
      </c>
      <c r="O288" s="330"/>
    </row>
    <row r="289" spans="1:15" x14ac:dyDescent="0.4">
      <c r="A289" s="331">
        <v>270</v>
      </c>
      <c r="B289" s="332" t="s">
        <v>511</v>
      </c>
      <c r="C289" s="333">
        <v>1</v>
      </c>
      <c r="D289" s="333" t="s">
        <v>538</v>
      </c>
      <c r="E289" s="333" t="s">
        <v>17</v>
      </c>
      <c r="F289" s="333" t="s">
        <v>3</v>
      </c>
      <c r="G289" s="306">
        <v>2530</v>
      </c>
      <c r="H289" s="334" t="s">
        <v>572</v>
      </c>
      <c r="I289" s="333">
        <v>76</v>
      </c>
      <c r="J289" s="335">
        <v>17237</v>
      </c>
      <c r="K289" s="276">
        <v>8</v>
      </c>
      <c r="L289" s="182">
        <v>400</v>
      </c>
      <c r="M289" s="280">
        <f t="shared" si="40"/>
        <v>84</v>
      </c>
      <c r="N289" s="280">
        <f t="shared" si="40"/>
        <v>17637</v>
      </c>
      <c r="O289" s="330"/>
    </row>
    <row r="290" spans="1:15" x14ac:dyDescent="0.4">
      <c r="A290" s="331">
        <v>271</v>
      </c>
      <c r="B290" s="332" t="s">
        <v>512</v>
      </c>
      <c r="C290" s="333">
        <v>5</v>
      </c>
      <c r="D290" s="333" t="s">
        <v>538</v>
      </c>
      <c r="E290" s="333" t="s">
        <v>17</v>
      </c>
      <c r="F290" s="333" t="s">
        <v>3</v>
      </c>
      <c r="G290" s="306">
        <v>2550</v>
      </c>
      <c r="H290" s="334" t="s">
        <v>573</v>
      </c>
      <c r="I290" s="333">
        <v>81</v>
      </c>
      <c r="J290" s="335">
        <v>276425</v>
      </c>
      <c r="K290" s="276">
        <v>8</v>
      </c>
      <c r="L290" s="182">
        <v>800</v>
      </c>
      <c r="M290" s="280">
        <f t="shared" si="40"/>
        <v>89</v>
      </c>
      <c r="N290" s="280">
        <f t="shared" si="40"/>
        <v>277225</v>
      </c>
      <c r="O290" s="330"/>
    </row>
    <row r="291" spans="1:15" x14ac:dyDescent="0.4">
      <c r="A291" s="331">
        <v>272</v>
      </c>
      <c r="B291" s="332" t="s">
        <v>513</v>
      </c>
      <c r="C291" s="333">
        <v>6</v>
      </c>
      <c r="D291" s="333" t="s">
        <v>538</v>
      </c>
      <c r="E291" s="333" t="s">
        <v>17</v>
      </c>
      <c r="F291" s="333" t="s">
        <v>3</v>
      </c>
      <c r="G291" s="306">
        <v>2540</v>
      </c>
      <c r="H291" s="334" t="s">
        <v>574</v>
      </c>
      <c r="I291" s="333">
        <v>117</v>
      </c>
      <c r="J291" s="335">
        <v>53490</v>
      </c>
      <c r="K291" s="276">
        <v>12</v>
      </c>
      <c r="L291" s="182">
        <v>1200</v>
      </c>
      <c r="M291" s="280">
        <f t="shared" si="40"/>
        <v>129</v>
      </c>
      <c r="N291" s="280">
        <f t="shared" si="40"/>
        <v>54690</v>
      </c>
      <c r="O291" s="330"/>
    </row>
    <row r="292" spans="1:15" x14ac:dyDescent="0.4">
      <c r="A292" s="331">
        <v>273</v>
      </c>
      <c r="B292" s="332" t="s">
        <v>514</v>
      </c>
      <c r="C292" s="333">
        <v>9</v>
      </c>
      <c r="D292" s="333" t="s">
        <v>538</v>
      </c>
      <c r="E292" s="333" t="s">
        <v>17</v>
      </c>
      <c r="F292" s="333" t="s">
        <v>3</v>
      </c>
      <c r="G292" s="306">
        <v>2540</v>
      </c>
      <c r="H292" s="334" t="s">
        <v>575</v>
      </c>
      <c r="I292" s="333">
        <v>154</v>
      </c>
      <c r="J292" s="335">
        <v>32370</v>
      </c>
      <c r="K292" s="276">
        <v>16</v>
      </c>
      <c r="L292" s="182">
        <v>1600</v>
      </c>
      <c r="M292" s="280">
        <f t="shared" si="40"/>
        <v>170</v>
      </c>
      <c r="N292" s="280">
        <f t="shared" si="40"/>
        <v>33970</v>
      </c>
      <c r="O292" s="330"/>
    </row>
    <row r="293" spans="1:15" x14ac:dyDescent="0.4">
      <c r="A293" s="331">
        <v>274</v>
      </c>
      <c r="B293" s="332" t="s">
        <v>515</v>
      </c>
      <c r="C293" s="333">
        <v>10</v>
      </c>
      <c r="D293" s="333" t="s">
        <v>538</v>
      </c>
      <c r="E293" s="333" t="s">
        <v>17</v>
      </c>
      <c r="F293" s="333" t="s">
        <v>3</v>
      </c>
      <c r="G293" s="306">
        <v>2535</v>
      </c>
      <c r="H293" s="334" t="s">
        <v>576</v>
      </c>
      <c r="I293" s="333">
        <v>89</v>
      </c>
      <c r="J293" s="335">
        <v>77975</v>
      </c>
      <c r="K293" s="276">
        <v>9</v>
      </c>
      <c r="L293" s="182">
        <v>900</v>
      </c>
      <c r="M293" s="280">
        <f t="shared" si="40"/>
        <v>98</v>
      </c>
      <c r="N293" s="280">
        <f t="shared" si="40"/>
        <v>78875</v>
      </c>
      <c r="O293" s="330"/>
    </row>
    <row r="294" spans="1:15" x14ac:dyDescent="0.4">
      <c r="A294" s="331">
        <v>275</v>
      </c>
      <c r="B294" s="332" t="s">
        <v>516</v>
      </c>
      <c r="C294" s="333">
        <v>11</v>
      </c>
      <c r="D294" s="333" t="s">
        <v>538</v>
      </c>
      <c r="E294" s="333" t="s">
        <v>17</v>
      </c>
      <c r="F294" s="333" t="s">
        <v>3</v>
      </c>
      <c r="G294" s="306">
        <v>2540</v>
      </c>
      <c r="H294" s="334" t="s">
        <v>577</v>
      </c>
      <c r="I294" s="333">
        <v>118</v>
      </c>
      <c r="J294" s="335">
        <v>56016</v>
      </c>
      <c r="K294" s="276">
        <v>12</v>
      </c>
      <c r="L294" s="182">
        <v>1200</v>
      </c>
      <c r="M294" s="280">
        <f t="shared" si="40"/>
        <v>130</v>
      </c>
      <c r="N294" s="280">
        <f t="shared" si="40"/>
        <v>57216</v>
      </c>
      <c r="O294" s="330"/>
    </row>
    <row r="295" spans="1:15" x14ac:dyDescent="0.4">
      <c r="A295" s="331">
        <v>276</v>
      </c>
      <c r="B295" s="332" t="s">
        <v>517</v>
      </c>
      <c r="C295" s="333">
        <v>3</v>
      </c>
      <c r="D295" s="333" t="s">
        <v>539</v>
      </c>
      <c r="E295" s="333" t="s">
        <v>17</v>
      </c>
      <c r="F295" s="333" t="s">
        <v>3</v>
      </c>
      <c r="G295" s="306">
        <v>2549</v>
      </c>
      <c r="H295" s="334" t="s">
        <v>578</v>
      </c>
      <c r="I295" s="333">
        <v>225</v>
      </c>
      <c r="J295" s="335">
        <v>281035</v>
      </c>
      <c r="K295" s="276">
        <v>24</v>
      </c>
      <c r="L295" s="182">
        <v>2400</v>
      </c>
      <c r="M295" s="280">
        <f t="shared" si="40"/>
        <v>249</v>
      </c>
      <c r="N295" s="280">
        <f t="shared" si="40"/>
        <v>283435</v>
      </c>
      <c r="O295" s="330"/>
    </row>
    <row r="296" spans="1:15" x14ac:dyDescent="0.4">
      <c r="A296" s="331">
        <v>277</v>
      </c>
      <c r="B296" s="332" t="s">
        <v>517</v>
      </c>
      <c r="C296" s="333">
        <v>5</v>
      </c>
      <c r="D296" s="333" t="s">
        <v>539</v>
      </c>
      <c r="E296" s="333" t="s">
        <v>17</v>
      </c>
      <c r="F296" s="333" t="s">
        <v>3</v>
      </c>
      <c r="G296" s="306">
        <v>2550</v>
      </c>
      <c r="H296" s="334" t="s">
        <v>579</v>
      </c>
      <c r="I296" s="333">
        <v>53</v>
      </c>
      <c r="J296" s="335">
        <v>51215</v>
      </c>
      <c r="K296" s="276">
        <v>5</v>
      </c>
      <c r="L296" s="182">
        <v>500</v>
      </c>
      <c r="M296" s="280">
        <f t="shared" si="40"/>
        <v>58</v>
      </c>
      <c r="N296" s="280">
        <f t="shared" si="40"/>
        <v>51715</v>
      </c>
      <c r="O296" s="330"/>
    </row>
    <row r="297" spans="1:15" x14ac:dyDescent="0.4">
      <c r="A297" s="331">
        <v>278</v>
      </c>
      <c r="B297" s="332" t="s">
        <v>517</v>
      </c>
      <c r="C297" s="333">
        <v>7</v>
      </c>
      <c r="D297" s="333" t="s">
        <v>539</v>
      </c>
      <c r="E297" s="333" t="s">
        <v>17</v>
      </c>
      <c r="F297" s="333" t="s">
        <v>3</v>
      </c>
      <c r="G297" s="306">
        <v>2536</v>
      </c>
      <c r="H297" s="334" t="s">
        <v>580</v>
      </c>
      <c r="I297" s="333">
        <v>224</v>
      </c>
      <c r="J297" s="335">
        <v>888512</v>
      </c>
      <c r="K297" s="276">
        <v>24</v>
      </c>
      <c r="L297" s="182">
        <v>2400</v>
      </c>
      <c r="M297" s="280">
        <f t="shared" si="40"/>
        <v>248</v>
      </c>
      <c r="N297" s="280">
        <f t="shared" si="40"/>
        <v>890912</v>
      </c>
      <c r="O297" s="330"/>
    </row>
    <row r="298" spans="1:15" x14ac:dyDescent="0.4">
      <c r="A298" s="331">
        <v>279</v>
      </c>
      <c r="B298" s="332" t="s">
        <v>518</v>
      </c>
      <c r="C298" s="333">
        <v>8</v>
      </c>
      <c r="D298" s="333" t="s">
        <v>539</v>
      </c>
      <c r="E298" s="333" t="s">
        <v>17</v>
      </c>
      <c r="F298" s="333" t="s">
        <v>3</v>
      </c>
      <c r="G298" s="306">
        <v>2550</v>
      </c>
      <c r="H298" s="334" t="s">
        <v>581</v>
      </c>
      <c r="I298" s="333">
        <v>242</v>
      </c>
      <c r="J298" s="335">
        <v>750028</v>
      </c>
      <c r="K298" s="276">
        <v>26</v>
      </c>
      <c r="L298" s="182">
        <v>2600</v>
      </c>
      <c r="M298" s="280">
        <f t="shared" si="40"/>
        <v>268</v>
      </c>
      <c r="N298" s="280">
        <f t="shared" si="40"/>
        <v>752628</v>
      </c>
      <c r="O298" s="330"/>
    </row>
    <row r="299" spans="1:15" x14ac:dyDescent="0.4">
      <c r="A299" s="331">
        <v>280</v>
      </c>
      <c r="B299" s="332" t="s">
        <v>519</v>
      </c>
      <c r="C299" s="333">
        <v>8</v>
      </c>
      <c r="D299" s="333" t="s">
        <v>540</v>
      </c>
      <c r="E299" s="333" t="s">
        <v>17</v>
      </c>
      <c r="F299" s="333" t="s">
        <v>3</v>
      </c>
      <c r="G299" s="306">
        <v>2550</v>
      </c>
      <c r="H299" s="334" t="s">
        <v>582</v>
      </c>
      <c r="I299" s="333">
        <v>109</v>
      </c>
      <c r="J299" s="335">
        <v>88648</v>
      </c>
      <c r="K299" s="276">
        <v>11</v>
      </c>
      <c r="L299" s="182">
        <v>1100</v>
      </c>
      <c r="M299" s="280">
        <f t="shared" si="40"/>
        <v>120</v>
      </c>
      <c r="N299" s="280">
        <f t="shared" si="40"/>
        <v>89748</v>
      </c>
      <c r="O299" s="330"/>
    </row>
    <row r="300" spans="1:15" x14ac:dyDescent="0.4">
      <c r="A300" s="331">
        <v>281</v>
      </c>
      <c r="B300" s="332" t="s">
        <v>520</v>
      </c>
      <c r="C300" s="333">
        <v>11</v>
      </c>
      <c r="D300" s="333" t="s">
        <v>540</v>
      </c>
      <c r="E300" s="333" t="s">
        <v>17</v>
      </c>
      <c r="F300" s="333" t="s">
        <v>3</v>
      </c>
      <c r="G300" s="306">
        <v>2550</v>
      </c>
      <c r="H300" s="334" t="s">
        <v>583</v>
      </c>
      <c r="I300" s="333">
        <v>264</v>
      </c>
      <c r="J300" s="335">
        <v>33723</v>
      </c>
      <c r="K300" s="276">
        <v>29</v>
      </c>
      <c r="L300" s="182">
        <v>2900</v>
      </c>
      <c r="M300" s="280">
        <f t="shared" si="40"/>
        <v>293</v>
      </c>
      <c r="N300" s="280">
        <f t="shared" si="40"/>
        <v>36623</v>
      </c>
      <c r="O300" s="330"/>
    </row>
    <row r="301" spans="1:15" x14ac:dyDescent="0.4">
      <c r="A301" s="331">
        <v>282</v>
      </c>
      <c r="B301" s="332" t="s">
        <v>521</v>
      </c>
      <c r="C301" s="333">
        <v>1</v>
      </c>
      <c r="D301" s="333" t="s">
        <v>541</v>
      </c>
      <c r="E301" s="333" t="s">
        <v>17</v>
      </c>
      <c r="F301" s="333" t="s">
        <v>3</v>
      </c>
      <c r="G301" s="306">
        <v>2540</v>
      </c>
      <c r="H301" s="334" t="s">
        <v>584</v>
      </c>
      <c r="I301" s="333">
        <v>225</v>
      </c>
      <c r="J301" s="335">
        <v>855437</v>
      </c>
      <c r="K301" s="276">
        <v>24</v>
      </c>
      <c r="L301" s="182">
        <v>2400</v>
      </c>
      <c r="M301" s="280">
        <f t="shared" si="40"/>
        <v>249</v>
      </c>
      <c r="N301" s="280">
        <f t="shared" si="40"/>
        <v>857837</v>
      </c>
      <c r="O301" s="330"/>
    </row>
    <row r="302" spans="1:15" x14ac:dyDescent="0.4">
      <c r="A302" s="331">
        <v>283</v>
      </c>
      <c r="B302" s="332" t="s">
        <v>521</v>
      </c>
      <c r="C302" s="333">
        <v>4</v>
      </c>
      <c r="D302" s="333" t="s">
        <v>541</v>
      </c>
      <c r="E302" s="333" t="s">
        <v>17</v>
      </c>
      <c r="F302" s="333" t="s">
        <v>3</v>
      </c>
      <c r="G302" s="306">
        <v>2540</v>
      </c>
      <c r="H302" s="334" t="s">
        <v>585</v>
      </c>
      <c r="I302" s="333">
        <v>235</v>
      </c>
      <c r="J302" s="335">
        <v>465252</v>
      </c>
      <c r="K302" s="276">
        <v>25</v>
      </c>
      <c r="L302" s="182">
        <v>2500</v>
      </c>
      <c r="M302" s="280">
        <f t="shared" si="40"/>
        <v>260</v>
      </c>
      <c r="N302" s="280">
        <f t="shared" si="40"/>
        <v>467752</v>
      </c>
      <c r="O302" s="330"/>
    </row>
    <row r="303" spans="1:15" x14ac:dyDescent="0.4">
      <c r="A303" s="331">
        <v>284</v>
      </c>
      <c r="B303" s="332" t="s">
        <v>522</v>
      </c>
      <c r="C303" s="333">
        <v>6</v>
      </c>
      <c r="D303" s="333" t="s">
        <v>541</v>
      </c>
      <c r="E303" s="333" t="s">
        <v>17</v>
      </c>
      <c r="F303" s="333" t="s">
        <v>3</v>
      </c>
      <c r="G303" s="306">
        <v>2550</v>
      </c>
      <c r="H303" s="334" t="s">
        <v>586</v>
      </c>
      <c r="I303" s="333">
        <v>132</v>
      </c>
      <c r="J303" s="335">
        <v>66347</v>
      </c>
      <c r="K303" s="276">
        <v>14</v>
      </c>
      <c r="L303" s="182">
        <v>700</v>
      </c>
      <c r="M303" s="280">
        <f t="shared" si="40"/>
        <v>146</v>
      </c>
      <c r="N303" s="280">
        <f t="shared" si="40"/>
        <v>67047</v>
      </c>
      <c r="O303" s="330"/>
    </row>
    <row r="304" spans="1:15" x14ac:dyDescent="0.4">
      <c r="A304" s="331">
        <v>285</v>
      </c>
      <c r="B304" s="332" t="s">
        <v>523</v>
      </c>
      <c r="C304" s="333">
        <v>7</v>
      </c>
      <c r="D304" s="333" t="s">
        <v>541</v>
      </c>
      <c r="E304" s="333" t="s">
        <v>17</v>
      </c>
      <c r="F304" s="333" t="s">
        <v>3</v>
      </c>
      <c r="G304" s="306">
        <v>2550</v>
      </c>
      <c r="H304" s="334" t="s">
        <v>587</v>
      </c>
      <c r="I304" s="333">
        <v>71</v>
      </c>
      <c r="J304" s="335">
        <v>150640</v>
      </c>
      <c r="K304" s="276">
        <v>7</v>
      </c>
      <c r="L304" s="182">
        <v>700</v>
      </c>
      <c r="M304" s="280">
        <f t="shared" si="40"/>
        <v>78</v>
      </c>
      <c r="N304" s="280">
        <f t="shared" si="40"/>
        <v>151340</v>
      </c>
      <c r="O304" s="330"/>
    </row>
    <row r="305" spans="1:15" x14ac:dyDescent="0.4">
      <c r="A305" s="331">
        <v>286</v>
      </c>
      <c r="B305" s="332" t="s">
        <v>524</v>
      </c>
      <c r="C305" s="333">
        <v>11</v>
      </c>
      <c r="D305" s="333" t="s">
        <v>541</v>
      </c>
      <c r="E305" s="333" t="s">
        <v>17</v>
      </c>
      <c r="F305" s="333" t="s">
        <v>3</v>
      </c>
      <c r="G305" s="306">
        <v>2550</v>
      </c>
      <c r="H305" s="334" t="s">
        <v>588</v>
      </c>
      <c r="I305" s="333">
        <v>113</v>
      </c>
      <c r="J305" s="335">
        <v>154900</v>
      </c>
      <c r="K305" s="276">
        <v>12</v>
      </c>
      <c r="L305" s="182">
        <v>1200</v>
      </c>
      <c r="M305" s="280">
        <f t="shared" si="40"/>
        <v>125</v>
      </c>
      <c r="N305" s="280">
        <f t="shared" si="40"/>
        <v>156100</v>
      </c>
      <c r="O305" s="330"/>
    </row>
    <row r="306" spans="1:15" x14ac:dyDescent="0.4">
      <c r="A306" s="331">
        <v>287</v>
      </c>
      <c r="B306" s="332" t="s">
        <v>525</v>
      </c>
      <c r="C306" s="333">
        <v>2</v>
      </c>
      <c r="D306" s="333" t="s">
        <v>542</v>
      </c>
      <c r="E306" s="333" t="s">
        <v>17</v>
      </c>
      <c r="F306" s="333" t="s">
        <v>3</v>
      </c>
      <c r="G306" s="306">
        <v>2550</v>
      </c>
      <c r="H306" s="334" t="s">
        <v>589</v>
      </c>
      <c r="I306" s="333">
        <v>128</v>
      </c>
      <c r="J306" s="335">
        <v>145407</v>
      </c>
      <c r="K306" s="276">
        <v>14</v>
      </c>
      <c r="L306" s="182">
        <v>1400</v>
      </c>
      <c r="M306" s="280">
        <f t="shared" si="40"/>
        <v>142</v>
      </c>
      <c r="N306" s="280">
        <f t="shared" si="40"/>
        <v>146807</v>
      </c>
      <c r="O306" s="330"/>
    </row>
    <row r="307" spans="1:15" x14ac:dyDescent="0.4">
      <c r="A307" s="331">
        <v>288</v>
      </c>
      <c r="B307" s="332" t="s">
        <v>526</v>
      </c>
      <c r="C307" s="333">
        <v>3</v>
      </c>
      <c r="D307" s="333" t="s">
        <v>542</v>
      </c>
      <c r="E307" s="333" t="s">
        <v>17</v>
      </c>
      <c r="F307" s="333" t="s">
        <v>3</v>
      </c>
      <c r="G307" s="306">
        <v>2548</v>
      </c>
      <c r="H307" s="334" t="s">
        <v>590</v>
      </c>
      <c r="I307" s="333">
        <v>112</v>
      </c>
      <c r="J307" s="335">
        <v>44148</v>
      </c>
      <c r="K307" s="276">
        <v>12</v>
      </c>
      <c r="L307" s="182">
        <v>1200</v>
      </c>
      <c r="M307" s="280">
        <f t="shared" si="40"/>
        <v>124</v>
      </c>
      <c r="N307" s="280">
        <f t="shared" si="40"/>
        <v>45348</v>
      </c>
      <c r="O307" s="330"/>
    </row>
    <row r="308" spans="1:15" x14ac:dyDescent="0.4">
      <c r="A308" s="331">
        <v>289</v>
      </c>
      <c r="B308" s="332" t="s">
        <v>527</v>
      </c>
      <c r="C308" s="333">
        <v>4</v>
      </c>
      <c r="D308" s="333" t="s">
        <v>542</v>
      </c>
      <c r="E308" s="333" t="s">
        <v>17</v>
      </c>
      <c r="F308" s="333" t="s">
        <v>3</v>
      </c>
      <c r="G308" s="306">
        <v>2551</v>
      </c>
      <c r="H308" s="334" t="s">
        <v>591</v>
      </c>
      <c r="I308" s="333">
        <v>53</v>
      </c>
      <c r="J308" s="335">
        <v>53420</v>
      </c>
      <c r="K308" s="276">
        <v>5</v>
      </c>
      <c r="L308" s="182">
        <v>500</v>
      </c>
      <c r="M308" s="280">
        <f t="shared" si="40"/>
        <v>58</v>
      </c>
      <c r="N308" s="280">
        <f t="shared" si="40"/>
        <v>53920</v>
      </c>
      <c r="O308" s="330"/>
    </row>
    <row r="309" spans="1:15" x14ac:dyDescent="0.4">
      <c r="A309" s="331">
        <v>290</v>
      </c>
      <c r="B309" s="332" t="s">
        <v>528</v>
      </c>
      <c r="C309" s="333">
        <v>5</v>
      </c>
      <c r="D309" s="333" t="s">
        <v>542</v>
      </c>
      <c r="E309" s="333" t="s">
        <v>17</v>
      </c>
      <c r="F309" s="333" t="s">
        <v>3</v>
      </c>
      <c r="G309" s="306">
        <v>2546</v>
      </c>
      <c r="H309" s="334" t="s">
        <v>592</v>
      </c>
      <c r="I309" s="333">
        <v>190</v>
      </c>
      <c r="J309" s="335">
        <v>83164</v>
      </c>
      <c r="K309" s="276">
        <v>20</v>
      </c>
      <c r="L309" s="182">
        <v>2000</v>
      </c>
      <c r="M309" s="280">
        <f t="shared" si="40"/>
        <v>210</v>
      </c>
      <c r="N309" s="280">
        <f t="shared" si="40"/>
        <v>85164</v>
      </c>
      <c r="O309" s="330"/>
    </row>
    <row r="310" spans="1:15" x14ac:dyDescent="0.4">
      <c r="A310" s="331">
        <v>291</v>
      </c>
      <c r="B310" s="332" t="s">
        <v>529</v>
      </c>
      <c r="C310" s="333">
        <v>6</v>
      </c>
      <c r="D310" s="333" t="s">
        <v>542</v>
      </c>
      <c r="E310" s="333" t="s">
        <v>17</v>
      </c>
      <c r="F310" s="333" t="s">
        <v>3</v>
      </c>
      <c r="G310" s="306">
        <v>2550</v>
      </c>
      <c r="H310" s="334" t="s">
        <v>593</v>
      </c>
      <c r="I310" s="333">
        <v>143</v>
      </c>
      <c r="J310" s="335">
        <v>178902</v>
      </c>
      <c r="K310" s="276">
        <v>15</v>
      </c>
      <c r="L310" s="182">
        <v>1500</v>
      </c>
      <c r="M310" s="280">
        <f t="shared" si="40"/>
        <v>158</v>
      </c>
      <c r="N310" s="280">
        <f t="shared" si="40"/>
        <v>180402</v>
      </c>
      <c r="O310" s="330"/>
    </row>
    <row r="311" spans="1:15" x14ac:dyDescent="0.4">
      <c r="A311" s="331">
        <v>292</v>
      </c>
      <c r="B311" s="332" t="s">
        <v>530</v>
      </c>
      <c r="C311" s="333">
        <v>4</v>
      </c>
      <c r="D311" s="333" t="s">
        <v>543</v>
      </c>
      <c r="E311" s="333" t="s">
        <v>17</v>
      </c>
      <c r="F311" s="333" t="s">
        <v>3</v>
      </c>
      <c r="G311" s="306">
        <v>2550</v>
      </c>
      <c r="H311" s="334" t="s">
        <v>594</v>
      </c>
      <c r="I311" s="333">
        <v>74</v>
      </c>
      <c r="J311" s="335">
        <v>61337</v>
      </c>
      <c r="K311" s="276">
        <v>8</v>
      </c>
      <c r="L311" s="182">
        <v>800</v>
      </c>
      <c r="M311" s="280">
        <f t="shared" si="40"/>
        <v>82</v>
      </c>
      <c r="N311" s="280">
        <f t="shared" si="40"/>
        <v>62137</v>
      </c>
      <c r="O311" s="330"/>
    </row>
    <row r="312" spans="1:15" x14ac:dyDescent="0.4">
      <c r="A312" s="331">
        <v>293</v>
      </c>
      <c r="B312" s="332" t="s">
        <v>531</v>
      </c>
      <c r="C312" s="333">
        <v>8</v>
      </c>
      <c r="D312" s="333" t="s">
        <v>544</v>
      </c>
      <c r="E312" s="333" t="s">
        <v>17</v>
      </c>
      <c r="F312" s="333" t="s">
        <v>3</v>
      </c>
      <c r="G312" s="306">
        <v>2550</v>
      </c>
      <c r="H312" s="334" t="s">
        <v>595</v>
      </c>
      <c r="I312" s="333">
        <v>59</v>
      </c>
      <c r="J312" s="335">
        <v>93771</v>
      </c>
      <c r="K312" s="276">
        <v>6</v>
      </c>
      <c r="L312" s="182">
        <v>600</v>
      </c>
      <c r="M312" s="280">
        <f t="shared" si="40"/>
        <v>65</v>
      </c>
      <c r="N312" s="280">
        <f t="shared" si="40"/>
        <v>94371</v>
      </c>
      <c r="O312" s="330"/>
    </row>
    <row r="313" spans="1:15" x14ac:dyDescent="0.4">
      <c r="A313" s="331">
        <v>294</v>
      </c>
      <c r="B313" s="332" t="s">
        <v>532</v>
      </c>
      <c r="C313" s="333">
        <v>9</v>
      </c>
      <c r="D313" s="333" t="s">
        <v>544</v>
      </c>
      <c r="E313" s="333" t="s">
        <v>17</v>
      </c>
      <c r="F313" s="333" t="s">
        <v>3</v>
      </c>
      <c r="G313" s="306">
        <v>2550</v>
      </c>
      <c r="H313" s="334" t="s">
        <v>596</v>
      </c>
      <c r="I313" s="333">
        <v>44</v>
      </c>
      <c r="J313" s="335">
        <v>67652</v>
      </c>
      <c r="K313" s="276">
        <v>4</v>
      </c>
      <c r="L313" s="182">
        <v>400</v>
      </c>
      <c r="M313" s="280">
        <f t="shared" si="40"/>
        <v>48</v>
      </c>
      <c r="N313" s="280">
        <f t="shared" si="40"/>
        <v>68052</v>
      </c>
      <c r="O313" s="330"/>
    </row>
    <row r="314" spans="1:15" x14ac:dyDescent="0.4">
      <c r="A314" s="331">
        <v>295</v>
      </c>
      <c r="B314" s="332" t="s">
        <v>533</v>
      </c>
      <c r="C314" s="333">
        <v>1</v>
      </c>
      <c r="D314" s="333" t="s">
        <v>545</v>
      </c>
      <c r="E314" s="333" t="s">
        <v>17</v>
      </c>
      <c r="F314" s="333" t="s">
        <v>3</v>
      </c>
      <c r="G314" s="306">
        <v>2551</v>
      </c>
      <c r="H314" s="334" t="s">
        <v>597</v>
      </c>
      <c r="I314" s="333">
        <v>150</v>
      </c>
      <c r="J314" s="335">
        <v>487617</v>
      </c>
      <c r="K314" s="276">
        <v>16</v>
      </c>
      <c r="L314" s="182">
        <v>1600</v>
      </c>
      <c r="M314" s="280">
        <f t="shared" si="40"/>
        <v>166</v>
      </c>
      <c r="N314" s="280">
        <f t="shared" si="40"/>
        <v>489217</v>
      </c>
      <c r="O314" s="330"/>
    </row>
    <row r="315" spans="1:15" ht="21.6" thickBot="1" x14ac:dyDescent="0.45">
      <c r="A315" s="283"/>
      <c r="B315" s="192"/>
      <c r="C315" s="284"/>
      <c r="D315" s="415" t="s">
        <v>2</v>
      </c>
      <c r="E315" s="284"/>
      <c r="F315" s="284"/>
      <c r="G315" s="284"/>
      <c r="H315" s="286"/>
      <c r="I315" s="287"/>
      <c r="J315" s="288">
        <f>SUM(J263:J314)</f>
        <v>10559653</v>
      </c>
      <c r="K315" s="376">
        <f t="shared" ref="K315:N315" si="41">SUM(K263:K314)</f>
        <v>802</v>
      </c>
      <c r="L315" s="377">
        <f t="shared" si="41"/>
        <v>70000</v>
      </c>
      <c r="M315" s="288">
        <f t="shared" si="41"/>
        <v>8421</v>
      </c>
      <c r="N315" s="288">
        <f t="shared" si="41"/>
        <v>10629653</v>
      </c>
      <c r="O315" s="282"/>
    </row>
    <row r="316" spans="1:15" ht="21.6" thickBot="1" x14ac:dyDescent="0.45">
      <c r="A316" s="396"/>
      <c r="B316" s="397"/>
      <c r="C316" s="398"/>
      <c r="D316" s="380" t="s">
        <v>169</v>
      </c>
      <c r="E316" s="381"/>
      <c r="F316" s="381"/>
      <c r="G316" s="382"/>
      <c r="H316" s="381"/>
      <c r="I316" s="382"/>
      <c r="J316" s="383">
        <f>J26+J54+J81+J93+J101+J114+J124+J129+J180+J186+J220+J231+J262+J315</f>
        <v>114794463</v>
      </c>
      <c r="K316" s="384">
        <f>K26+K54+K81+K93+K101+K114+K124+K129+K180+K186+K220+K231+K262+K315</f>
        <v>2005</v>
      </c>
      <c r="L316" s="383">
        <f>L26+L54+L81+L93+L101+L114+L124+L129+L180+L186+L220+L231+L262+L315</f>
        <v>201280</v>
      </c>
      <c r="M316" s="383">
        <f>M26+M54+M81+M93+M101+M114+M124+M129+M180+M186+M220+M231+M262+M315</f>
        <v>38057</v>
      </c>
      <c r="N316" s="383">
        <f>N26+N54+N81+N93+N101+N114+N124+N129+N180+N186+N220+N231+N262+N315</f>
        <v>114995743</v>
      </c>
      <c r="O316" s="416"/>
    </row>
    <row r="317" spans="1:15" ht="21.6" thickTop="1" x14ac:dyDescent="0.4"/>
    <row r="318" spans="1:15" x14ac:dyDescent="0.4">
      <c r="A318" s="400"/>
      <c r="B318" s="401"/>
      <c r="C318" s="400"/>
      <c r="D318" s="399"/>
      <c r="E318" s="399"/>
      <c r="F318" s="399"/>
      <c r="I318" s="386"/>
      <c r="J318" s="391"/>
      <c r="K318" s="395"/>
      <c r="L318" s="395"/>
      <c r="M318" s="395"/>
      <c r="N318" s="395"/>
    </row>
    <row r="319" spans="1:15" x14ac:dyDescent="0.4">
      <c r="B319" s="401"/>
      <c r="D319" s="399"/>
      <c r="E319" s="399"/>
      <c r="F319" s="399"/>
    </row>
    <row r="320" spans="1:15" x14ac:dyDescent="0.4">
      <c r="A320" s="402"/>
      <c r="B320" s="403"/>
      <c r="C320" s="402"/>
      <c r="D320" s="404"/>
      <c r="E320" s="404"/>
      <c r="F320" s="404"/>
      <c r="G320" s="405"/>
      <c r="H320" s="403"/>
      <c r="I320" s="404"/>
      <c r="J320" s="406"/>
      <c r="K320" s="407"/>
      <c r="L320" s="407"/>
      <c r="M320" s="407"/>
      <c r="N320" s="407"/>
    </row>
    <row r="321" spans="1:14" x14ac:dyDescent="0.4">
      <c r="A321" s="404"/>
      <c r="B321" s="403"/>
      <c r="C321" s="404"/>
      <c r="D321" s="404"/>
      <c r="E321" s="404"/>
      <c r="F321" s="404"/>
      <c r="G321" s="405"/>
      <c r="H321" s="408"/>
      <c r="I321" s="409"/>
      <c r="J321" s="406"/>
      <c r="K321" s="404"/>
      <c r="L321" s="410"/>
      <c r="M321" s="404"/>
      <c r="N321" s="411"/>
    </row>
    <row r="322" spans="1:14" x14ac:dyDescent="0.4">
      <c r="A322" s="404"/>
      <c r="B322" s="403"/>
      <c r="C322" s="404"/>
      <c r="D322" s="404"/>
      <c r="E322" s="404"/>
      <c r="F322" s="404"/>
      <c r="G322" s="412"/>
      <c r="H322" s="403"/>
      <c r="I322" s="404"/>
      <c r="J322" s="406"/>
      <c r="K322" s="404"/>
      <c r="L322" s="410"/>
      <c r="M322" s="404"/>
      <c r="N322" s="411"/>
    </row>
    <row r="323" spans="1:14" x14ac:dyDescent="0.4">
      <c r="A323" s="402"/>
      <c r="B323" s="403"/>
      <c r="C323" s="404"/>
      <c r="D323" s="404"/>
      <c r="E323" s="404"/>
      <c r="F323" s="404"/>
      <c r="G323" s="412"/>
      <c r="H323" s="403"/>
      <c r="I323" s="404"/>
      <c r="J323" s="413"/>
      <c r="K323" s="404"/>
      <c r="L323" s="410"/>
      <c r="M323" s="404"/>
      <c r="N323" s="411"/>
    </row>
    <row r="324" spans="1:14" x14ac:dyDescent="0.4">
      <c r="A324" s="404"/>
      <c r="B324" s="403"/>
      <c r="C324" s="404"/>
      <c r="D324" s="404"/>
      <c r="E324" s="404"/>
      <c r="F324" s="404"/>
      <c r="G324" s="412"/>
      <c r="H324" s="403"/>
      <c r="I324" s="404"/>
      <c r="J324" s="413"/>
      <c r="K324" s="404"/>
      <c r="L324" s="410"/>
      <c r="M324" s="404"/>
      <c r="N324" s="411"/>
    </row>
    <row r="325" spans="1:14" x14ac:dyDescent="0.4">
      <c r="A325" s="402"/>
      <c r="B325" s="403"/>
      <c r="C325" s="404"/>
      <c r="D325" s="404"/>
      <c r="E325" s="404"/>
      <c r="F325" s="404"/>
      <c r="G325" s="412"/>
      <c r="H325" s="403"/>
      <c r="I325" s="404"/>
      <c r="J325" s="413"/>
      <c r="K325" s="404"/>
      <c r="L325" s="410"/>
      <c r="M325" s="404"/>
      <c r="N325" s="411"/>
    </row>
    <row r="326" spans="1:14" x14ac:dyDescent="0.4">
      <c r="A326" s="404"/>
      <c r="B326" s="403"/>
      <c r="C326" s="404"/>
      <c r="D326" s="404"/>
      <c r="E326" s="404"/>
      <c r="F326" s="404"/>
      <c r="G326" s="412"/>
      <c r="H326" s="403"/>
      <c r="I326" s="404"/>
      <c r="J326" s="413"/>
      <c r="K326" s="404"/>
      <c r="L326" s="410"/>
      <c r="M326" s="404"/>
      <c r="N326" s="411"/>
    </row>
    <row r="327" spans="1:14" x14ac:dyDescent="0.4">
      <c r="A327" s="404"/>
      <c r="B327" s="403"/>
      <c r="C327" s="404"/>
      <c r="D327" s="404"/>
      <c r="E327" s="404"/>
      <c r="F327" s="404"/>
      <c r="G327" s="412"/>
      <c r="H327" s="403"/>
      <c r="I327" s="404"/>
      <c r="J327" s="413"/>
      <c r="K327" s="404"/>
      <c r="L327" s="413"/>
      <c r="M327" s="404"/>
      <c r="N327" s="411"/>
    </row>
    <row r="328" spans="1:14" x14ac:dyDescent="0.4">
      <c r="A328" s="404"/>
      <c r="B328" s="403"/>
      <c r="C328" s="404"/>
      <c r="D328" s="404"/>
      <c r="E328" s="404"/>
      <c r="F328" s="404"/>
      <c r="G328" s="412"/>
      <c r="H328" s="403"/>
      <c r="I328" s="404"/>
      <c r="J328" s="413"/>
      <c r="K328" s="404"/>
      <c r="L328" s="413"/>
      <c r="M328" s="404"/>
      <c r="N328" s="411"/>
    </row>
    <row r="329" spans="1:14" x14ac:dyDescent="0.4">
      <c r="A329" s="402"/>
      <c r="B329" s="403"/>
      <c r="C329" s="404"/>
      <c r="D329" s="404"/>
      <c r="E329" s="404"/>
      <c r="F329" s="404"/>
      <c r="G329" s="412"/>
      <c r="H329" s="403"/>
      <c r="I329" s="404"/>
      <c r="J329" s="413"/>
      <c r="K329" s="404"/>
      <c r="L329" s="413"/>
      <c r="M329" s="404"/>
      <c r="N329" s="411"/>
    </row>
  </sheetData>
  <mergeCells count="14">
    <mergeCell ref="Q265:S265"/>
    <mergeCell ref="U265:V265"/>
    <mergeCell ref="A1:O1"/>
    <mergeCell ref="A2:O2"/>
    <mergeCell ref="A4:A6"/>
    <mergeCell ref="B4:B6"/>
    <mergeCell ref="C4:C6"/>
    <mergeCell ref="D4:D6"/>
    <mergeCell ref="E4:E6"/>
    <mergeCell ref="F4:F6"/>
    <mergeCell ref="I4:N4"/>
    <mergeCell ref="O4:O6"/>
    <mergeCell ref="B26:H26"/>
    <mergeCell ref="B54:H5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5DB6D-BC00-4C85-AEF8-2B1ED2D871BA}">
  <sheetPr>
    <tabColor theme="7" tint="0.59999389629810485"/>
  </sheetPr>
  <dimension ref="A1:N31"/>
  <sheetViews>
    <sheetView workbookViewId="0">
      <selection activeCell="N15" sqref="N15"/>
    </sheetView>
  </sheetViews>
  <sheetFormatPr defaultColWidth="9" defaultRowHeight="19.8" x14ac:dyDescent="0.6"/>
  <cols>
    <col min="1" max="1" width="5.8984375" style="34" customWidth="1"/>
    <col min="2" max="2" width="13.59765625" style="6" customWidth="1"/>
    <col min="3" max="3" width="15.09765625" style="6" customWidth="1"/>
    <col min="4" max="4" width="6.5" style="6" customWidth="1"/>
    <col min="5" max="6" width="9" style="6"/>
    <col min="7" max="7" width="16.8984375" style="6" customWidth="1"/>
    <col min="8" max="8" width="16.69921875" style="6" customWidth="1"/>
    <col min="9" max="9" width="12" style="6" customWidth="1"/>
    <col min="10" max="10" width="19.3984375" style="6" customWidth="1"/>
    <col min="11" max="11" width="9.69921875" style="6" customWidth="1"/>
    <col min="12" max="12" width="12.59765625" style="6" customWidth="1"/>
    <col min="13" max="13" width="22" style="6" customWidth="1"/>
    <col min="14" max="14" width="8.5" style="6" customWidth="1"/>
    <col min="15" max="16384" width="9" style="6"/>
  </cols>
  <sheetData>
    <row r="1" spans="1:14" x14ac:dyDescent="0.6">
      <c r="C1" s="531" t="s">
        <v>186</v>
      </c>
      <c r="D1" s="531"/>
      <c r="E1" s="531"/>
      <c r="F1" s="531"/>
      <c r="G1" s="531"/>
      <c r="H1" s="531"/>
      <c r="I1" s="531"/>
      <c r="J1" s="531"/>
      <c r="K1" s="531"/>
      <c r="L1" s="531"/>
    </row>
    <row r="2" spans="1:14" x14ac:dyDescent="0.6">
      <c r="C2" s="531" t="s">
        <v>742</v>
      </c>
      <c r="D2" s="531"/>
      <c r="E2" s="531"/>
      <c r="F2" s="531"/>
      <c r="G2" s="531"/>
      <c r="H2" s="531"/>
      <c r="I2" s="531"/>
      <c r="J2" s="531"/>
      <c r="K2" s="531"/>
      <c r="L2" s="531"/>
    </row>
    <row r="3" spans="1:14" x14ac:dyDescent="0.6">
      <c r="G3" s="531"/>
      <c r="H3" s="531"/>
      <c r="I3" s="531"/>
    </row>
    <row r="4" spans="1:14" x14ac:dyDescent="0.6">
      <c r="A4" s="630" t="s">
        <v>0</v>
      </c>
      <c r="B4" s="632" t="s">
        <v>187</v>
      </c>
      <c r="C4" s="633"/>
      <c r="D4" s="630" t="s">
        <v>34</v>
      </c>
      <c r="E4" s="630" t="s">
        <v>35</v>
      </c>
      <c r="F4" s="630" t="s">
        <v>4</v>
      </c>
      <c r="G4" s="632" t="s">
        <v>188</v>
      </c>
      <c r="H4" s="636"/>
      <c r="I4" s="115" t="s">
        <v>189</v>
      </c>
      <c r="J4" s="115" t="s">
        <v>190</v>
      </c>
      <c r="K4" s="115" t="s">
        <v>191</v>
      </c>
      <c r="L4" s="115" t="s">
        <v>192</v>
      </c>
      <c r="M4" s="116" t="s">
        <v>193</v>
      </c>
      <c r="N4" s="633" t="s">
        <v>194</v>
      </c>
    </row>
    <row r="5" spans="1:14" x14ac:dyDescent="0.6">
      <c r="A5" s="631"/>
      <c r="B5" s="634"/>
      <c r="C5" s="635"/>
      <c r="D5" s="631"/>
      <c r="E5" s="631"/>
      <c r="F5" s="631"/>
      <c r="G5" s="634"/>
      <c r="H5" s="637"/>
      <c r="I5" s="117" t="s">
        <v>43</v>
      </c>
      <c r="J5" s="117" t="s">
        <v>195</v>
      </c>
      <c r="K5" s="117" t="s">
        <v>196</v>
      </c>
      <c r="L5" s="117" t="s">
        <v>197</v>
      </c>
      <c r="M5" s="118" t="s">
        <v>198</v>
      </c>
      <c r="N5" s="635"/>
    </row>
    <row r="6" spans="1:14" ht="20.25" customHeight="1" x14ac:dyDescent="0.6">
      <c r="A6" s="566">
        <v>1</v>
      </c>
      <c r="B6" s="655"/>
      <c r="C6" s="656"/>
      <c r="D6" s="566"/>
      <c r="E6" s="657"/>
      <c r="F6" s="657"/>
      <c r="G6" s="659"/>
      <c r="H6" s="660"/>
      <c r="I6" s="79"/>
      <c r="J6" s="642"/>
      <c r="K6" s="566"/>
      <c r="L6" s="653"/>
      <c r="M6" s="78"/>
      <c r="N6" s="663"/>
    </row>
    <row r="7" spans="1:14" ht="20.25" customHeight="1" x14ac:dyDescent="0.6">
      <c r="A7" s="567"/>
      <c r="B7" s="665"/>
      <c r="C7" s="666"/>
      <c r="D7" s="567"/>
      <c r="E7" s="658"/>
      <c r="F7" s="658"/>
      <c r="G7" s="661"/>
      <c r="H7" s="662"/>
      <c r="I7" s="80"/>
      <c r="J7" s="627"/>
      <c r="K7" s="567"/>
      <c r="L7" s="567"/>
      <c r="M7" s="237"/>
      <c r="N7" s="664"/>
    </row>
    <row r="8" spans="1:14" ht="23.4" x14ac:dyDescent="0.6">
      <c r="A8" s="566">
        <v>2</v>
      </c>
      <c r="B8" s="568"/>
      <c r="C8" s="569"/>
      <c r="D8" s="566"/>
      <c r="E8" s="566"/>
      <c r="F8" s="566"/>
      <c r="G8" s="638"/>
      <c r="H8" s="639"/>
      <c r="I8" s="79"/>
      <c r="J8" s="642"/>
      <c r="K8" s="566"/>
      <c r="L8" s="653"/>
      <c r="M8" s="566"/>
      <c r="N8" s="84"/>
    </row>
    <row r="9" spans="1:14" ht="23.4" x14ac:dyDescent="0.6">
      <c r="A9" s="567"/>
      <c r="B9" s="577"/>
      <c r="C9" s="578"/>
      <c r="D9" s="567"/>
      <c r="E9" s="567"/>
      <c r="F9" s="567"/>
      <c r="G9" s="640"/>
      <c r="H9" s="641"/>
      <c r="I9" s="80"/>
      <c r="J9" s="627"/>
      <c r="K9" s="567"/>
      <c r="L9" s="654"/>
      <c r="M9" s="567"/>
      <c r="N9" s="35"/>
    </row>
    <row r="10" spans="1:14" ht="23.4" x14ac:dyDescent="0.6">
      <c r="A10" s="566">
        <v>3</v>
      </c>
      <c r="B10" s="568"/>
      <c r="C10" s="569"/>
      <c r="D10" s="566"/>
      <c r="E10" s="566"/>
      <c r="F10" s="566"/>
      <c r="G10" s="638"/>
      <c r="H10" s="639"/>
      <c r="I10" s="79"/>
      <c r="J10" s="642"/>
      <c r="K10" s="566"/>
      <c r="L10" s="566"/>
      <c r="M10" s="78"/>
      <c r="N10" s="84"/>
    </row>
    <row r="11" spans="1:14" ht="23.4" x14ac:dyDescent="0.6">
      <c r="A11" s="567"/>
      <c r="B11" s="584"/>
      <c r="C11" s="585"/>
      <c r="D11" s="581"/>
      <c r="E11" s="581"/>
      <c r="F11" s="581"/>
      <c r="G11" s="644"/>
      <c r="H11" s="645"/>
      <c r="I11" s="83"/>
      <c r="J11" s="626"/>
      <c r="K11" s="581"/>
      <c r="L11" s="581"/>
      <c r="M11" s="81"/>
      <c r="N11" s="35"/>
    </row>
    <row r="12" spans="1:14" ht="23.4" x14ac:dyDescent="0.6">
      <c r="A12" s="566">
        <v>4</v>
      </c>
      <c r="B12" s="568"/>
      <c r="C12" s="569"/>
      <c r="D12" s="566"/>
      <c r="E12" s="566"/>
      <c r="F12" s="566"/>
      <c r="G12" s="638"/>
      <c r="H12" s="639"/>
      <c r="I12" s="79"/>
      <c r="J12" s="642"/>
      <c r="K12" s="566"/>
      <c r="L12" s="566"/>
      <c r="M12" s="629"/>
      <c r="N12" s="84"/>
    </row>
    <row r="13" spans="1:14" ht="23.4" x14ac:dyDescent="0.6">
      <c r="A13" s="567"/>
      <c r="B13" s="577"/>
      <c r="C13" s="578"/>
      <c r="D13" s="567"/>
      <c r="E13" s="567"/>
      <c r="F13" s="567"/>
      <c r="G13" s="640"/>
      <c r="H13" s="641"/>
      <c r="I13" s="80"/>
      <c r="J13" s="627"/>
      <c r="K13" s="567"/>
      <c r="L13" s="567"/>
      <c r="M13" s="629"/>
      <c r="N13" s="35"/>
    </row>
    <row r="14" spans="1:14" ht="23.4" x14ac:dyDescent="0.6">
      <c r="A14" s="581">
        <v>5</v>
      </c>
      <c r="B14" s="584"/>
      <c r="C14" s="585"/>
      <c r="D14" s="581"/>
      <c r="E14" s="581"/>
      <c r="F14" s="581"/>
      <c r="G14" s="644"/>
      <c r="H14" s="645"/>
      <c r="I14" s="646"/>
      <c r="J14" s="626"/>
      <c r="K14" s="581"/>
      <c r="L14" s="581"/>
      <c r="M14" s="581"/>
      <c r="N14" s="84"/>
    </row>
    <row r="15" spans="1:14" ht="23.4" x14ac:dyDescent="0.6">
      <c r="A15" s="567"/>
      <c r="B15" s="577"/>
      <c r="C15" s="578"/>
      <c r="D15" s="567"/>
      <c r="E15" s="567"/>
      <c r="F15" s="567"/>
      <c r="G15" s="640"/>
      <c r="H15" s="641"/>
      <c r="I15" s="647"/>
      <c r="J15" s="627"/>
      <c r="K15" s="567"/>
      <c r="L15" s="567"/>
      <c r="M15" s="567"/>
      <c r="N15" s="35"/>
    </row>
    <row r="16" spans="1:14" ht="23.4" x14ac:dyDescent="0.6">
      <c r="A16" s="581">
        <v>6</v>
      </c>
      <c r="B16" s="584"/>
      <c r="C16" s="585"/>
      <c r="D16" s="581"/>
      <c r="E16" s="581"/>
      <c r="F16" s="581"/>
      <c r="G16" s="644"/>
      <c r="H16" s="645"/>
      <c r="I16" s="646"/>
      <c r="J16" s="626"/>
      <c r="K16" s="581"/>
      <c r="L16" s="581"/>
      <c r="M16" s="581"/>
      <c r="N16" s="84"/>
    </row>
    <row r="17" spans="1:14" ht="23.4" x14ac:dyDescent="0.6">
      <c r="A17" s="567"/>
      <c r="B17" s="577"/>
      <c r="C17" s="578"/>
      <c r="D17" s="567"/>
      <c r="E17" s="567"/>
      <c r="F17" s="567"/>
      <c r="G17" s="640"/>
      <c r="H17" s="641"/>
      <c r="I17" s="647"/>
      <c r="J17" s="627"/>
      <c r="K17" s="567"/>
      <c r="L17" s="567"/>
      <c r="M17" s="567"/>
      <c r="N17" s="35"/>
    </row>
    <row r="18" spans="1:14" ht="23.4" x14ac:dyDescent="0.6">
      <c r="A18" s="581">
        <v>7</v>
      </c>
      <c r="B18" s="584"/>
      <c r="C18" s="585"/>
      <c r="D18" s="581"/>
      <c r="E18" s="581"/>
      <c r="F18" s="581"/>
      <c r="G18" s="644"/>
      <c r="H18" s="645"/>
      <c r="I18" s="646"/>
      <c r="J18" s="626"/>
      <c r="K18" s="581"/>
      <c r="L18" s="581"/>
      <c r="M18" s="581"/>
      <c r="N18" s="84"/>
    </row>
    <row r="19" spans="1:14" ht="23.4" x14ac:dyDescent="0.6">
      <c r="A19" s="567"/>
      <c r="B19" s="577"/>
      <c r="C19" s="578"/>
      <c r="D19" s="567"/>
      <c r="E19" s="567"/>
      <c r="F19" s="567"/>
      <c r="G19" s="640"/>
      <c r="H19" s="641"/>
      <c r="I19" s="647"/>
      <c r="J19" s="627"/>
      <c r="K19" s="567"/>
      <c r="L19" s="567"/>
      <c r="M19" s="567"/>
      <c r="N19" s="35"/>
    </row>
    <row r="20" spans="1:14" ht="23.4" x14ac:dyDescent="0.6">
      <c r="A20" s="581">
        <v>8</v>
      </c>
      <c r="B20" s="584"/>
      <c r="C20" s="585"/>
      <c r="D20" s="581"/>
      <c r="E20" s="581"/>
      <c r="F20" s="581"/>
      <c r="G20" s="644"/>
      <c r="H20" s="645"/>
      <c r="I20" s="79"/>
      <c r="J20" s="626"/>
      <c r="K20" s="581"/>
      <c r="L20" s="581"/>
      <c r="M20" s="581"/>
      <c r="N20" s="84"/>
    </row>
    <row r="21" spans="1:14" ht="23.4" x14ac:dyDescent="0.6">
      <c r="A21" s="581"/>
      <c r="B21" s="577"/>
      <c r="C21" s="578"/>
      <c r="D21" s="581"/>
      <c r="E21" s="581"/>
      <c r="F21" s="581"/>
      <c r="G21" s="644"/>
      <c r="H21" s="645"/>
      <c r="I21" s="80"/>
      <c r="J21" s="626"/>
      <c r="K21" s="581"/>
      <c r="L21" s="581"/>
      <c r="M21" s="581"/>
      <c r="N21" s="35"/>
    </row>
    <row r="22" spans="1:14" ht="23.4" x14ac:dyDescent="0.6">
      <c r="A22" s="14">
        <v>9</v>
      </c>
      <c r="B22" s="648"/>
      <c r="C22" s="648"/>
      <c r="D22" s="14"/>
      <c r="E22" s="566"/>
      <c r="F22" s="566"/>
      <c r="G22" s="649"/>
      <c r="H22" s="649"/>
      <c r="I22" s="79"/>
      <c r="J22" s="124"/>
      <c r="K22" s="566"/>
      <c r="L22" s="566"/>
      <c r="M22" s="566"/>
      <c r="N22" s="84"/>
    </row>
    <row r="23" spans="1:14" ht="23.4" x14ac:dyDescent="0.6">
      <c r="A23" s="32"/>
      <c r="B23" s="650"/>
      <c r="C23" s="650"/>
      <c r="D23" s="33"/>
      <c r="E23" s="567"/>
      <c r="F23" s="567"/>
      <c r="G23" s="576"/>
      <c r="H23" s="576"/>
      <c r="I23" s="80"/>
      <c r="J23" s="33"/>
      <c r="K23" s="567"/>
      <c r="L23" s="567"/>
      <c r="M23" s="567"/>
      <c r="N23" s="35"/>
    </row>
    <row r="24" spans="1:14" x14ac:dyDescent="0.6">
      <c r="A24" s="581">
        <v>10</v>
      </c>
      <c r="B24" s="584"/>
      <c r="C24" s="585"/>
      <c r="D24" s="581"/>
      <c r="E24" s="581"/>
      <c r="F24" s="581"/>
      <c r="G24" s="582"/>
      <c r="H24" s="583"/>
      <c r="I24" s="79"/>
      <c r="J24" s="626"/>
      <c r="K24" s="581"/>
      <c r="L24" s="581"/>
      <c r="M24" s="628"/>
      <c r="N24" s="616"/>
    </row>
    <row r="25" spans="1:14" x14ac:dyDescent="0.6">
      <c r="A25" s="567"/>
      <c r="B25" s="577"/>
      <c r="C25" s="578"/>
      <c r="D25" s="567"/>
      <c r="E25" s="567"/>
      <c r="F25" s="567"/>
      <c r="G25" s="572"/>
      <c r="H25" s="573"/>
      <c r="I25" s="80"/>
      <c r="J25" s="627"/>
      <c r="K25" s="567"/>
      <c r="L25" s="567"/>
      <c r="M25" s="629"/>
      <c r="N25" s="617"/>
    </row>
    <row r="26" spans="1:14" x14ac:dyDescent="0.6">
      <c r="A26" s="581">
        <v>11</v>
      </c>
      <c r="B26" s="584"/>
      <c r="C26" s="585"/>
      <c r="D26" s="618"/>
      <c r="E26" s="620"/>
      <c r="F26" s="620"/>
      <c r="G26" s="582"/>
      <c r="H26" s="583"/>
      <c r="I26" s="624"/>
      <c r="J26" s="620"/>
      <c r="K26" s="618"/>
      <c r="L26" s="618"/>
      <c r="M26" s="622"/>
      <c r="N26" s="616"/>
    </row>
    <row r="27" spans="1:14" x14ac:dyDescent="0.6">
      <c r="A27" s="567"/>
      <c r="B27" s="577"/>
      <c r="C27" s="578"/>
      <c r="D27" s="619"/>
      <c r="E27" s="621"/>
      <c r="F27" s="621"/>
      <c r="G27" s="572"/>
      <c r="H27" s="573"/>
      <c r="I27" s="625"/>
      <c r="J27" s="621"/>
      <c r="K27" s="619"/>
      <c r="L27" s="619"/>
      <c r="M27" s="623"/>
      <c r="N27" s="617"/>
    </row>
    <row r="28" spans="1:14" x14ac:dyDescent="0.6">
      <c r="A28" s="581">
        <v>12</v>
      </c>
      <c r="B28" s="584"/>
      <c r="C28" s="585"/>
      <c r="D28" s="618"/>
      <c r="E28" s="620"/>
      <c r="F28" s="620"/>
      <c r="G28" s="582"/>
      <c r="H28" s="583"/>
      <c r="I28" s="624"/>
      <c r="J28" s="620"/>
      <c r="K28" s="618"/>
      <c r="L28" s="618"/>
      <c r="M28" s="622"/>
      <c r="N28" s="616"/>
    </row>
    <row r="29" spans="1:14" x14ac:dyDescent="0.6">
      <c r="A29" s="567"/>
      <c r="B29" s="577"/>
      <c r="C29" s="578"/>
      <c r="D29" s="619"/>
      <c r="E29" s="621"/>
      <c r="F29" s="621"/>
      <c r="G29" s="572"/>
      <c r="H29" s="573"/>
      <c r="I29" s="625"/>
      <c r="J29" s="621"/>
      <c r="K29" s="619"/>
      <c r="L29" s="619"/>
      <c r="M29" s="623"/>
      <c r="N29" s="617"/>
    </row>
    <row r="30" spans="1:14" x14ac:dyDescent="0.6">
      <c r="A30" s="581">
        <v>13</v>
      </c>
      <c r="B30" s="584"/>
      <c r="C30" s="585"/>
      <c r="D30" s="618"/>
      <c r="E30" s="622"/>
      <c r="F30" s="622"/>
      <c r="G30" s="582"/>
      <c r="H30" s="583"/>
      <c r="I30" s="651"/>
      <c r="J30" s="622"/>
      <c r="K30" s="622"/>
      <c r="L30" s="622"/>
      <c r="M30" s="622"/>
      <c r="N30" s="616"/>
    </row>
    <row r="31" spans="1:14" x14ac:dyDescent="0.6">
      <c r="A31" s="567"/>
      <c r="B31" s="577"/>
      <c r="C31" s="578"/>
      <c r="D31" s="619"/>
      <c r="E31" s="623"/>
      <c r="F31" s="623"/>
      <c r="G31" s="572"/>
      <c r="H31" s="573"/>
      <c r="I31" s="652"/>
      <c r="J31" s="623"/>
      <c r="K31" s="623"/>
      <c r="L31" s="623"/>
      <c r="M31" s="623"/>
      <c r="N31" s="617"/>
    </row>
  </sheetData>
  <mergeCells count="160">
    <mergeCell ref="C1:L1"/>
    <mergeCell ref="C2:L2"/>
    <mergeCell ref="G3:I3"/>
    <mergeCell ref="A4:A5"/>
    <mergeCell ref="B4:C5"/>
    <mergeCell ref="D4:D5"/>
    <mergeCell ref="E4:E5"/>
    <mergeCell ref="F4:F5"/>
    <mergeCell ref="G4:H5"/>
    <mergeCell ref="N4:N5"/>
    <mergeCell ref="A6:A7"/>
    <mergeCell ref="B6:C6"/>
    <mergeCell ref="D6:D7"/>
    <mergeCell ref="E6:E7"/>
    <mergeCell ref="F6:F7"/>
    <mergeCell ref="G6:H7"/>
    <mergeCell ref="J6:J7"/>
    <mergeCell ref="K6:K7"/>
    <mergeCell ref="L6:L7"/>
    <mergeCell ref="N6:N7"/>
    <mergeCell ref="B7:C7"/>
    <mergeCell ref="M8:M9"/>
    <mergeCell ref="B9:C9"/>
    <mergeCell ref="A10:A11"/>
    <mergeCell ref="B10:C10"/>
    <mergeCell ref="D10:D11"/>
    <mergeCell ref="E10:E11"/>
    <mergeCell ref="F10:F11"/>
    <mergeCell ref="G10:H11"/>
    <mergeCell ref="J10:J11"/>
    <mergeCell ref="A8:A9"/>
    <mergeCell ref="B8:C8"/>
    <mergeCell ref="D8:D9"/>
    <mergeCell ref="E8:E9"/>
    <mergeCell ref="F8:F9"/>
    <mergeCell ref="G8:H9"/>
    <mergeCell ref="J8:J9"/>
    <mergeCell ref="K8:K9"/>
    <mergeCell ref="L8:L9"/>
    <mergeCell ref="A14:A15"/>
    <mergeCell ref="B14:C14"/>
    <mergeCell ref="D14:D15"/>
    <mergeCell ref="E14:E15"/>
    <mergeCell ref="F14:F15"/>
    <mergeCell ref="G14:H15"/>
    <mergeCell ref="K10:K11"/>
    <mergeCell ref="L10:L11"/>
    <mergeCell ref="B11:C11"/>
    <mergeCell ref="A12:A13"/>
    <mergeCell ref="B12:C12"/>
    <mergeCell ref="D12:D13"/>
    <mergeCell ref="E12:E13"/>
    <mergeCell ref="F12:F13"/>
    <mergeCell ref="G12:H13"/>
    <mergeCell ref="J12:J13"/>
    <mergeCell ref="I14:I15"/>
    <mergeCell ref="J14:J15"/>
    <mergeCell ref="K14:K15"/>
    <mergeCell ref="L14:L15"/>
    <mergeCell ref="M14:M15"/>
    <mergeCell ref="B15:C15"/>
    <mergeCell ref="K12:K13"/>
    <mergeCell ref="L12:L13"/>
    <mergeCell ref="M12:M13"/>
    <mergeCell ref="B13:C13"/>
    <mergeCell ref="I16:I17"/>
    <mergeCell ref="J16:J17"/>
    <mergeCell ref="K16:K17"/>
    <mergeCell ref="L16:L17"/>
    <mergeCell ref="M16:M17"/>
    <mergeCell ref="B17:C17"/>
    <mergeCell ref="A16:A17"/>
    <mergeCell ref="B16:C16"/>
    <mergeCell ref="D16:D17"/>
    <mergeCell ref="E16:E17"/>
    <mergeCell ref="F16:F17"/>
    <mergeCell ref="G16:H17"/>
    <mergeCell ref="I18:I19"/>
    <mergeCell ref="J18:J19"/>
    <mergeCell ref="K18:K19"/>
    <mergeCell ref="L18:L19"/>
    <mergeCell ref="M18:M19"/>
    <mergeCell ref="B19:C19"/>
    <mergeCell ref="A18:A19"/>
    <mergeCell ref="B18:C18"/>
    <mergeCell ref="D18:D19"/>
    <mergeCell ref="E18:E19"/>
    <mergeCell ref="F18:F19"/>
    <mergeCell ref="G18:H19"/>
    <mergeCell ref="M20:M21"/>
    <mergeCell ref="B21:C21"/>
    <mergeCell ref="B22:C22"/>
    <mergeCell ref="E22:E23"/>
    <mergeCell ref="F22:F23"/>
    <mergeCell ref="G22:H22"/>
    <mergeCell ref="K22:K23"/>
    <mergeCell ref="A20:A21"/>
    <mergeCell ref="B20:C20"/>
    <mergeCell ref="D20:D21"/>
    <mergeCell ref="E20:E21"/>
    <mergeCell ref="F20:F21"/>
    <mergeCell ref="G20:H21"/>
    <mergeCell ref="A24:A25"/>
    <mergeCell ref="B24:C24"/>
    <mergeCell ref="D24:D25"/>
    <mergeCell ref="E24:E25"/>
    <mergeCell ref="F24:F25"/>
    <mergeCell ref="G24:H25"/>
    <mergeCell ref="J20:J21"/>
    <mergeCell ref="K20:K21"/>
    <mergeCell ref="L20:L21"/>
    <mergeCell ref="J24:J25"/>
    <mergeCell ref="K24:K25"/>
    <mergeCell ref="L24:L25"/>
    <mergeCell ref="M24:M25"/>
    <mergeCell ref="N24:N25"/>
    <mergeCell ref="B25:C25"/>
    <mergeCell ref="L22:L23"/>
    <mergeCell ref="M22:M23"/>
    <mergeCell ref="B23:C23"/>
    <mergeCell ref="G23:H23"/>
    <mergeCell ref="I26:I27"/>
    <mergeCell ref="J26:J27"/>
    <mergeCell ref="K26:K27"/>
    <mergeCell ref="L26:L27"/>
    <mergeCell ref="M26:M27"/>
    <mergeCell ref="N26:N27"/>
    <mergeCell ref="A26:A27"/>
    <mergeCell ref="B26:C26"/>
    <mergeCell ref="D26:D27"/>
    <mergeCell ref="E26:E27"/>
    <mergeCell ref="F26:F27"/>
    <mergeCell ref="G26:H27"/>
    <mergeCell ref="B27:C27"/>
    <mergeCell ref="I28:I29"/>
    <mergeCell ref="J28:J29"/>
    <mergeCell ref="K28:K29"/>
    <mergeCell ref="L28:L29"/>
    <mergeCell ref="M28:M29"/>
    <mergeCell ref="N28:N29"/>
    <mergeCell ref="A28:A29"/>
    <mergeCell ref="B28:C28"/>
    <mergeCell ref="D28:D29"/>
    <mergeCell ref="E28:E29"/>
    <mergeCell ref="F28:F29"/>
    <mergeCell ref="G28:H29"/>
    <mergeCell ref="B29:C29"/>
    <mergeCell ref="I30:I31"/>
    <mergeCell ref="J30:J31"/>
    <mergeCell ref="K30:K31"/>
    <mergeCell ref="L30:L31"/>
    <mergeCell ref="M30:M31"/>
    <mergeCell ref="N30:N31"/>
    <mergeCell ref="A30:A31"/>
    <mergeCell ref="B30:C30"/>
    <mergeCell ref="D30:D31"/>
    <mergeCell ref="E30:E31"/>
    <mergeCell ref="F30:F31"/>
    <mergeCell ref="G30:H31"/>
    <mergeCell ref="B31:C31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BDDF0-750B-45CC-9883-6A63914A87E0}">
  <sheetPr>
    <tabColor theme="9" tint="0.39997558519241921"/>
  </sheetPr>
  <dimension ref="A1:AF346"/>
  <sheetViews>
    <sheetView topLeftCell="A319" zoomScale="70" zoomScaleNormal="70" workbookViewId="0">
      <selection activeCell="G159" sqref="G159"/>
    </sheetView>
  </sheetViews>
  <sheetFormatPr defaultColWidth="9" defaultRowHeight="21" x14ac:dyDescent="0.4"/>
  <cols>
    <col min="1" max="1" width="6.19921875" style="399" customWidth="1"/>
    <col min="2" max="2" width="40.09765625" style="385" customWidth="1"/>
    <col min="3" max="3" width="6.19921875" style="399" customWidth="1"/>
    <col min="4" max="4" width="13.09765625" style="385" customWidth="1"/>
    <col min="5" max="5" width="8.69921875" style="385" customWidth="1"/>
    <col min="6" max="6" width="7" style="385" customWidth="1"/>
    <col min="7" max="7" width="12.8984375" style="399" customWidth="1"/>
    <col min="8" max="8" width="20.19921875" style="385" customWidth="1"/>
    <col min="9" max="9" width="10" style="399" customWidth="1"/>
    <col min="10" max="10" width="14.69921875" style="399" customWidth="1"/>
    <col min="11" max="11" width="12.69921875" style="399" customWidth="1"/>
    <col min="12" max="12" width="11.69921875" style="399" customWidth="1"/>
    <col min="13" max="13" width="9.59765625" style="399" customWidth="1"/>
    <col min="14" max="14" width="15.09765625" style="385" customWidth="1"/>
    <col min="15" max="16384" width="9" style="385"/>
  </cols>
  <sheetData>
    <row r="1" spans="1:15" x14ac:dyDescent="0.4">
      <c r="A1" s="672" t="s">
        <v>63</v>
      </c>
      <c r="B1" s="672"/>
      <c r="C1" s="672"/>
      <c r="D1" s="672"/>
      <c r="E1" s="672"/>
      <c r="F1" s="672"/>
      <c r="G1" s="672"/>
      <c r="H1" s="672"/>
      <c r="I1" s="672"/>
      <c r="J1" s="672"/>
      <c r="K1" s="672"/>
      <c r="L1" s="672"/>
      <c r="M1" s="672"/>
      <c r="N1" s="672"/>
      <c r="O1" s="672"/>
    </row>
    <row r="2" spans="1:15" x14ac:dyDescent="0.4">
      <c r="A2" s="672" t="s">
        <v>872</v>
      </c>
      <c r="B2" s="672"/>
      <c r="C2" s="672"/>
      <c r="D2" s="672"/>
      <c r="E2" s="672"/>
      <c r="F2" s="672"/>
      <c r="G2" s="672"/>
      <c r="H2" s="672"/>
      <c r="I2" s="672"/>
      <c r="J2" s="672"/>
      <c r="K2" s="672"/>
      <c r="L2" s="672"/>
      <c r="M2" s="672"/>
      <c r="N2" s="672"/>
      <c r="O2" s="672"/>
    </row>
    <row r="4" spans="1:15" x14ac:dyDescent="0.4">
      <c r="A4" s="673" t="s">
        <v>32</v>
      </c>
      <c r="B4" s="676" t="s">
        <v>33</v>
      </c>
      <c r="C4" s="673" t="s">
        <v>34</v>
      </c>
      <c r="D4" s="676" t="s">
        <v>35</v>
      </c>
      <c r="E4" s="673" t="s">
        <v>4</v>
      </c>
      <c r="F4" s="673" t="s">
        <v>1</v>
      </c>
      <c r="G4" s="336" t="s">
        <v>36</v>
      </c>
      <c r="H4" s="337" t="s">
        <v>37</v>
      </c>
      <c r="I4" s="679" t="s">
        <v>38</v>
      </c>
      <c r="J4" s="680"/>
      <c r="K4" s="680"/>
      <c r="L4" s="680"/>
      <c r="M4" s="680"/>
      <c r="N4" s="681"/>
      <c r="O4" s="682" t="s">
        <v>194</v>
      </c>
    </row>
    <row r="5" spans="1:15" x14ac:dyDescent="0.4">
      <c r="A5" s="674"/>
      <c r="B5" s="677"/>
      <c r="C5" s="674"/>
      <c r="D5" s="677"/>
      <c r="E5" s="674"/>
      <c r="F5" s="674"/>
      <c r="G5" s="338"/>
      <c r="H5" s="339"/>
      <c r="I5" s="337" t="s">
        <v>39</v>
      </c>
      <c r="J5" s="337" t="s">
        <v>40</v>
      </c>
      <c r="K5" s="340" t="s">
        <v>39</v>
      </c>
      <c r="L5" s="337" t="s">
        <v>40</v>
      </c>
      <c r="M5" s="337" t="s">
        <v>41</v>
      </c>
      <c r="N5" s="337" t="s">
        <v>42</v>
      </c>
      <c r="O5" s="683"/>
    </row>
    <row r="6" spans="1:15" x14ac:dyDescent="0.4">
      <c r="A6" s="675"/>
      <c r="B6" s="678"/>
      <c r="C6" s="675"/>
      <c r="D6" s="678"/>
      <c r="E6" s="675"/>
      <c r="F6" s="675"/>
      <c r="G6" s="341" t="s">
        <v>43</v>
      </c>
      <c r="H6" s="342" t="s">
        <v>44</v>
      </c>
      <c r="I6" s="343" t="s">
        <v>45</v>
      </c>
      <c r="J6" s="343" t="s">
        <v>46</v>
      </c>
      <c r="K6" s="344" t="s">
        <v>47</v>
      </c>
      <c r="L6" s="343" t="s">
        <v>48</v>
      </c>
      <c r="M6" s="343" t="s">
        <v>49</v>
      </c>
      <c r="N6" s="343" t="s">
        <v>50</v>
      </c>
      <c r="O6" s="684"/>
    </row>
    <row r="7" spans="1:15" s="386" customFormat="1" x14ac:dyDescent="0.4">
      <c r="A7" s="299">
        <v>1</v>
      </c>
      <c r="B7" s="298" t="s">
        <v>51</v>
      </c>
      <c r="C7" s="299">
        <v>1</v>
      </c>
      <c r="D7" s="294" t="s">
        <v>52</v>
      </c>
      <c r="E7" s="293" t="s">
        <v>19</v>
      </c>
      <c r="F7" s="293" t="s">
        <v>3</v>
      </c>
      <c r="G7" s="45">
        <v>2544</v>
      </c>
      <c r="H7" s="169" t="s">
        <v>53</v>
      </c>
      <c r="I7" s="300">
        <v>217</v>
      </c>
      <c r="J7" s="429">
        <v>1364100</v>
      </c>
      <c r="K7" s="278">
        <v>0</v>
      </c>
      <c r="L7" s="278">
        <v>0</v>
      </c>
      <c r="M7" s="278">
        <f>I7+K7</f>
        <v>217</v>
      </c>
      <c r="N7" s="278">
        <f>J7+L7</f>
        <v>1364100</v>
      </c>
      <c r="O7" s="293"/>
    </row>
    <row r="8" spans="1:15" s="386" customFormat="1" x14ac:dyDescent="0.4">
      <c r="A8" s="299">
        <v>2</v>
      </c>
      <c r="B8" s="298" t="s">
        <v>712</v>
      </c>
      <c r="C8" s="299">
        <v>4</v>
      </c>
      <c r="D8" s="294" t="s">
        <v>52</v>
      </c>
      <c r="E8" s="293" t="s">
        <v>19</v>
      </c>
      <c r="F8" s="293" t="s">
        <v>3</v>
      </c>
      <c r="G8" s="45">
        <v>2565</v>
      </c>
      <c r="H8" s="169" t="s">
        <v>713</v>
      </c>
      <c r="I8" s="300">
        <v>53</v>
      </c>
      <c r="J8" s="429">
        <v>6160</v>
      </c>
      <c r="K8" s="278">
        <v>0</v>
      </c>
      <c r="L8" s="278">
        <v>0</v>
      </c>
      <c r="M8" s="278">
        <f t="shared" ref="M8:N25" si="0">I8+K8</f>
        <v>53</v>
      </c>
      <c r="N8" s="278">
        <f t="shared" si="0"/>
        <v>6160</v>
      </c>
      <c r="O8" s="293"/>
    </row>
    <row r="9" spans="1:15" s="386" customFormat="1" x14ac:dyDescent="0.4">
      <c r="A9" s="299">
        <v>3</v>
      </c>
      <c r="B9" s="298" t="s">
        <v>714</v>
      </c>
      <c r="C9" s="299">
        <v>5</v>
      </c>
      <c r="D9" s="294" t="s">
        <v>52</v>
      </c>
      <c r="E9" s="293" t="s">
        <v>19</v>
      </c>
      <c r="F9" s="293" t="s">
        <v>3</v>
      </c>
      <c r="G9" s="45">
        <v>2566</v>
      </c>
      <c r="H9" s="169" t="s">
        <v>715</v>
      </c>
      <c r="I9" s="300">
        <v>56</v>
      </c>
      <c r="J9" s="429">
        <v>3170</v>
      </c>
      <c r="K9" s="278">
        <v>0</v>
      </c>
      <c r="L9" s="278">
        <v>0</v>
      </c>
      <c r="M9" s="278">
        <f t="shared" si="0"/>
        <v>56</v>
      </c>
      <c r="N9" s="278">
        <f t="shared" si="0"/>
        <v>3170</v>
      </c>
      <c r="O9" s="293"/>
    </row>
    <row r="10" spans="1:15" s="386" customFormat="1" x14ac:dyDescent="0.4">
      <c r="A10" s="299">
        <v>4</v>
      </c>
      <c r="B10" s="169" t="s">
        <v>54</v>
      </c>
      <c r="C10" s="293">
        <v>2</v>
      </c>
      <c r="D10" s="294" t="s">
        <v>55</v>
      </c>
      <c r="E10" s="293" t="s">
        <v>19</v>
      </c>
      <c r="F10" s="293" t="s">
        <v>3</v>
      </c>
      <c r="G10" s="45">
        <v>2544</v>
      </c>
      <c r="H10" s="179" t="s">
        <v>56</v>
      </c>
      <c r="I10" s="180">
        <v>140</v>
      </c>
      <c r="J10" s="429">
        <v>418050</v>
      </c>
      <c r="K10" s="280">
        <v>0</v>
      </c>
      <c r="L10" s="280">
        <v>0</v>
      </c>
      <c r="M10" s="278">
        <f t="shared" si="0"/>
        <v>140</v>
      </c>
      <c r="N10" s="278">
        <f t="shared" si="0"/>
        <v>418050</v>
      </c>
      <c r="O10" s="293"/>
    </row>
    <row r="11" spans="1:15" s="386" customFormat="1" x14ac:dyDescent="0.4">
      <c r="A11" s="299">
        <v>5</v>
      </c>
      <c r="B11" s="298" t="s">
        <v>716</v>
      </c>
      <c r="C11" s="299">
        <v>3</v>
      </c>
      <c r="D11" s="294" t="s">
        <v>55</v>
      </c>
      <c r="E11" s="293" t="s">
        <v>19</v>
      </c>
      <c r="F11" s="293" t="s">
        <v>3</v>
      </c>
      <c r="G11" s="45">
        <v>2566</v>
      </c>
      <c r="H11" s="169" t="s">
        <v>717</v>
      </c>
      <c r="I11" s="300">
        <v>55</v>
      </c>
      <c r="J11" s="429">
        <v>3380</v>
      </c>
      <c r="K11" s="278">
        <v>0</v>
      </c>
      <c r="L11" s="278">
        <v>0</v>
      </c>
      <c r="M11" s="278">
        <f t="shared" si="0"/>
        <v>55</v>
      </c>
      <c r="N11" s="278">
        <f t="shared" si="0"/>
        <v>3380</v>
      </c>
      <c r="O11" s="293"/>
    </row>
    <row r="12" spans="1:15" s="386" customFormat="1" x14ac:dyDescent="0.4">
      <c r="A12" s="299">
        <v>6</v>
      </c>
      <c r="B12" s="298" t="s">
        <v>205</v>
      </c>
      <c r="C12" s="299">
        <v>7</v>
      </c>
      <c r="D12" s="294" t="s">
        <v>55</v>
      </c>
      <c r="E12" s="293" t="s">
        <v>19</v>
      </c>
      <c r="F12" s="293" t="s">
        <v>3</v>
      </c>
      <c r="G12" s="45">
        <v>2566</v>
      </c>
      <c r="H12" s="169" t="s">
        <v>837</v>
      </c>
      <c r="I12" s="300">
        <v>69</v>
      </c>
      <c r="J12" s="429">
        <v>7770</v>
      </c>
      <c r="K12" s="278">
        <v>23</v>
      </c>
      <c r="L12" s="278">
        <v>2300</v>
      </c>
      <c r="M12" s="278">
        <f t="shared" si="0"/>
        <v>92</v>
      </c>
      <c r="N12" s="278">
        <f t="shared" si="0"/>
        <v>10070</v>
      </c>
      <c r="O12" s="293"/>
    </row>
    <row r="13" spans="1:15" s="386" customFormat="1" x14ac:dyDescent="0.4">
      <c r="A13" s="299">
        <v>7</v>
      </c>
      <c r="B13" s="298" t="s">
        <v>57</v>
      </c>
      <c r="C13" s="293">
        <v>8</v>
      </c>
      <c r="D13" s="293" t="s">
        <v>55</v>
      </c>
      <c r="E13" s="293" t="s">
        <v>19</v>
      </c>
      <c r="F13" s="293" t="s">
        <v>3</v>
      </c>
      <c r="G13" s="295" t="s">
        <v>58</v>
      </c>
      <c r="H13" s="169" t="s">
        <v>59</v>
      </c>
      <c r="I13" s="293">
        <v>84</v>
      </c>
      <c r="J13" s="429">
        <v>10000</v>
      </c>
      <c r="K13" s="280">
        <v>0</v>
      </c>
      <c r="L13" s="280">
        <v>0</v>
      </c>
      <c r="M13" s="278">
        <f t="shared" si="0"/>
        <v>84</v>
      </c>
      <c r="N13" s="278">
        <f t="shared" si="0"/>
        <v>10000</v>
      </c>
      <c r="O13" s="293"/>
    </row>
    <row r="14" spans="1:15" s="386" customFormat="1" x14ac:dyDescent="0.4">
      <c r="A14" s="299">
        <v>8</v>
      </c>
      <c r="B14" s="298" t="s">
        <v>838</v>
      </c>
      <c r="C14" s="293">
        <v>9</v>
      </c>
      <c r="D14" s="293" t="s">
        <v>55</v>
      </c>
      <c r="E14" s="293" t="s">
        <v>19</v>
      </c>
      <c r="F14" s="293" t="s">
        <v>3</v>
      </c>
      <c r="G14" s="295" t="s">
        <v>782</v>
      </c>
      <c r="H14" s="169" t="s">
        <v>839</v>
      </c>
      <c r="I14" s="293">
        <v>137</v>
      </c>
      <c r="J14" s="429">
        <v>16850</v>
      </c>
      <c r="K14" s="280">
        <v>0</v>
      </c>
      <c r="L14" s="280">
        <v>0</v>
      </c>
      <c r="M14" s="278">
        <f t="shared" si="0"/>
        <v>137</v>
      </c>
      <c r="N14" s="278">
        <f t="shared" si="0"/>
        <v>16850</v>
      </c>
      <c r="O14" s="293"/>
    </row>
    <row r="15" spans="1:15" s="386" customFormat="1" x14ac:dyDescent="0.4">
      <c r="A15" s="299">
        <v>9</v>
      </c>
      <c r="B15" s="298" t="s">
        <v>840</v>
      </c>
      <c r="C15" s="293">
        <v>10</v>
      </c>
      <c r="D15" s="293" t="s">
        <v>55</v>
      </c>
      <c r="E15" s="293" t="s">
        <v>19</v>
      </c>
      <c r="F15" s="293" t="s">
        <v>3</v>
      </c>
      <c r="G15" s="295" t="s">
        <v>841</v>
      </c>
      <c r="H15" s="169" t="s">
        <v>842</v>
      </c>
      <c r="I15" s="293">
        <v>67</v>
      </c>
      <c r="J15" s="429">
        <v>36360</v>
      </c>
      <c r="K15" s="280">
        <v>0</v>
      </c>
      <c r="L15" s="280">
        <v>0</v>
      </c>
      <c r="M15" s="278">
        <f t="shared" si="0"/>
        <v>67</v>
      </c>
      <c r="N15" s="278">
        <f t="shared" si="0"/>
        <v>36360</v>
      </c>
      <c r="O15" s="293"/>
    </row>
    <row r="16" spans="1:15" s="386" customFormat="1" x14ac:dyDescent="0.4">
      <c r="A16" s="299">
        <v>10</v>
      </c>
      <c r="B16" s="298" t="s">
        <v>843</v>
      </c>
      <c r="C16" s="293">
        <v>11</v>
      </c>
      <c r="D16" s="293" t="s">
        <v>55</v>
      </c>
      <c r="E16" s="293" t="s">
        <v>19</v>
      </c>
      <c r="F16" s="293" t="s">
        <v>3</v>
      </c>
      <c r="G16" s="295" t="s">
        <v>297</v>
      </c>
      <c r="H16" s="169" t="s">
        <v>844</v>
      </c>
      <c r="I16" s="293">
        <v>45</v>
      </c>
      <c r="J16" s="429">
        <v>3250</v>
      </c>
      <c r="K16" s="280">
        <v>0</v>
      </c>
      <c r="L16" s="280">
        <v>0</v>
      </c>
      <c r="M16" s="278">
        <f t="shared" si="0"/>
        <v>45</v>
      </c>
      <c r="N16" s="278">
        <f t="shared" si="0"/>
        <v>3250</v>
      </c>
      <c r="O16" s="293"/>
    </row>
    <row r="17" spans="1:15" s="386" customFormat="1" x14ac:dyDescent="0.25">
      <c r="A17" s="299">
        <v>11</v>
      </c>
      <c r="B17" s="298" t="s">
        <v>60</v>
      </c>
      <c r="C17" s="293">
        <v>12</v>
      </c>
      <c r="D17" s="293" t="s">
        <v>55</v>
      </c>
      <c r="E17" s="293" t="s">
        <v>19</v>
      </c>
      <c r="F17" s="293" t="s">
        <v>3</v>
      </c>
      <c r="G17" s="295" t="s">
        <v>61</v>
      </c>
      <c r="H17" s="169" t="s">
        <v>62</v>
      </c>
      <c r="I17" s="293">
        <v>93</v>
      </c>
      <c r="J17" s="430">
        <v>41950</v>
      </c>
      <c r="K17" s="280">
        <v>0</v>
      </c>
      <c r="L17" s="280">
        <v>0</v>
      </c>
      <c r="M17" s="278">
        <f t="shared" si="0"/>
        <v>93</v>
      </c>
      <c r="N17" s="278">
        <f t="shared" si="0"/>
        <v>41950</v>
      </c>
      <c r="O17" s="293"/>
    </row>
    <row r="18" spans="1:15" s="386" customFormat="1" x14ac:dyDescent="0.25">
      <c r="A18" s="299">
        <v>12</v>
      </c>
      <c r="B18" s="298" t="s">
        <v>250</v>
      </c>
      <c r="C18" s="293">
        <v>13</v>
      </c>
      <c r="D18" s="293" t="s">
        <v>55</v>
      </c>
      <c r="E18" s="293" t="s">
        <v>19</v>
      </c>
      <c r="F18" s="293" t="s">
        <v>3</v>
      </c>
      <c r="G18" s="295" t="s">
        <v>251</v>
      </c>
      <c r="H18" s="169" t="s">
        <v>252</v>
      </c>
      <c r="I18" s="293">
        <v>139</v>
      </c>
      <c r="J18" s="430">
        <v>314700</v>
      </c>
      <c r="K18" s="313">
        <v>0</v>
      </c>
      <c r="L18" s="313">
        <v>0</v>
      </c>
      <c r="M18" s="314">
        <f t="shared" si="0"/>
        <v>139</v>
      </c>
      <c r="N18" s="278">
        <f t="shared" si="0"/>
        <v>314700</v>
      </c>
      <c r="O18" s="293"/>
    </row>
    <row r="19" spans="1:15" s="386" customFormat="1" x14ac:dyDescent="0.25">
      <c r="A19" s="299">
        <v>13</v>
      </c>
      <c r="B19" s="298" t="s">
        <v>775</v>
      </c>
      <c r="C19" s="293">
        <v>3</v>
      </c>
      <c r="D19" s="293" t="s">
        <v>19</v>
      </c>
      <c r="E19" s="293" t="s">
        <v>19</v>
      </c>
      <c r="F19" s="293" t="s">
        <v>3</v>
      </c>
      <c r="G19" s="295" t="s">
        <v>58</v>
      </c>
      <c r="H19" s="169" t="s">
        <v>776</v>
      </c>
      <c r="I19" s="293">
        <v>48</v>
      </c>
      <c r="J19" s="430">
        <v>4920</v>
      </c>
      <c r="K19" s="313">
        <v>0</v>
      </c>
      <c r="L19" s="313">
        <v>0</v>
      </c>
      <c r="M19" s="314">
        <f t="shared" si="0"/>
        <v>48</v>
      </c>
      <c r="N19" s="278">
        <f t="shared" si="0"/>
        <v>4920</v>
      </c>
      <c r="O19" s="293"/>
    </row>
    <row r="20" spans="1:15" s="386" customFormat="1" x14ac:dyDescent="0.25">
      <c r="A20" s="299">
        <v>14</v>
      </c>
      <c r="B20" s="298" t="s">
        <v>777</v>
      </c>
      <c r="C20" s="293">
        <v>6</v>
      </c>
      <c r="D20" s="293" t="s">
        <v>19</v>
      </c>
      <c r="E20" s="293" t="s">
        <v>19</v>
      </c>
      <c r="F20" s="293" t="s">
        <v>3</v>
      </c>
      <c r="G20" s="295" t="s">
        <v>297</v>
      </c>
      <c r="H20" s="169" t="s">
        <v>778</v>
      </c>
      <c r="I20" s="293">
        <v>63</v>
      </c>
      <c r="J20" s="430">
        <v>13306</v>
      </c>
      <c r="K20" s="313">
        <v>0</v>
      </c>
      <c r="L20" s="313">
        <v>0</v>
      </c>
      <c r="M20" s="314">
        <f t="shared" si="0"/>
        <v>63</v>
      </c>
      <c r="N20" s="278">
        <f t="shared" si="0"/>
        <v>13306</v>
      </c>
      <c r="O20" s="293"/>
    </row>
    <row r="21" spans="1:15" x14ac:dyDescent="0.4">
      <c r="A21" s="299">
        <v>15</v>
      </c>
      <c r="B21" s="298" t="s">
        <v>253</v>
      </c>
      <c r="C21" s="293">
        <v>7</v>
      </c>
      <c r="D21" s="293" t="s">
        <v>19</v>
      </c>
      <c r="E21" s="293" t="s">
        <v>19</v>
      </c>
      <c r="F21" s="293" t="s">
        <v>3</v>
      </c>
      <c r="G21" s="295" t="s">
        <v>181</v>
      </c>
      <c r="H21" s="169" t="s">
        <v>254</v>
      </c>
      <c r="I21" s="293">
        <v>100</v>
      </c>
      <c r="J21" s="429">
        <v>655880</v>
      </c>
      <c r="K21" s="313">
        <v>0</v>
      </c>
      <c r="L21" s="313">
        <v>0</v>
      </c>
      <c r="M21" s="314">
        <f t="shared" si="0"/>
        <v>100</v>
      </c>
      <c r="N21" s="278">
        <f t="shared" si="0"/>
        <v>655880</v>
      </c>
      <c r="O21" s="276"/>
    </row>
    <row r="22" spans="1:15" x14ac:dyDescent="0.4">
      <c r="A22" s="299">
        <v>16</v>
      </c>
      <c r="B22" s="298" t="s">
        <v>210</v>
      </c>
      <c r="C22" s="293">
        <v>8</v>
      </c>
      <c r="D22" s="293" t="s">
        <v>19</v>
      </c>
      <c r="E22" s="293" t="s">
        <v>19</v>
      </c>
      <c r="F22" s="293" t="s">
        <v>3</v>
      </c>
      <c r="G22" s="295" t="s">
        <v>255</v>
      </c>
      <c r="H22" s="169" t="s">
        <v>256</v>
      </c>
      <c r="I22" s="293">
        <v>99</v>
      </c>
      <c r="J22" s="429">
        <v>39880</v>
      </c>
      <c r="K22" s="313">
        <v>0</v>
      </c>
      <c r="L22" s="313">
        <v>0</v>
      </c>
      <c r="M22" s="314">
        <f t="shared" si="0"/>
        <v>99</v>
      </c>
      <c r="N22" s="278">
        <f t="shared" si="0"/>
        <v>39880</v>
      </c>
      <c r="O22" s="276"/>
    </row>
    <row r="23" spans="1:15" x14ac:dyDescent="0.4">
      <c r="A23" s="299">
        <v>17</v>
      </c>
      <c r="B23" s="298" t="s">
        <v>257</v>
      </c>
      <c r="C23" s="293">
        <v>9</v>
      </c>
      <c r="D23" s="293" t="s">
        <v>19</v>
      </c>
      <c r="E23" s="293" t="s">
        <v>19</v>
      </c>
      <c r="F23" s="293" t="s">
        <v>3</v>
      </c>
      <c r="G23" s="295" t="s">
        <v>258</v>
      </c>
      <c r="H23" s="169" t="s">
        <v>259</v>
      </c>
      <c r="I23" s="293">
        <v>117</v>
      </c>
      <c r="J23" s="429">
        <v>2143260</v>
      </c>
      <c r="K23" s="313">
        <v>0</v>
      </c>
      <c r="L23" s="313">
        <v>0</v>
      </c>
      <c r="M23" s="314">
        <f t="shared" si="0"/>
        <v>117</v>
      </c>
      <c r="N23" s="278">
        <f t="shared" si="0"/>
        <v>2143260</v>
      </c>
      <c r="O23" s="276"/>
    </row>
    <row r="24" spans="1:15" x14ac:dyDescent="0.4">
      <c r="A24" s="299">
        <v>18</v>
      </c>
      <c r="B24" s="298" t="s">
        <v>780</v>
      </c>
      <c r="C24" s="293">
        <v>10</v>
      </c>
      <c r="D24" s="293" t="s">
        <v>19</v>
      </c>
      <c r="E24" s="293" t="s">
        <v>19</v>
      </c>
      <c r="F24" s="293" t="s">
        <v>3</v>
      </c>
      <c r="G24" s="295" t="s">
        <v>297</v>
      </c>
      <c r="H24" s="169" t="s">
        <v>779</v>
      </c>
      <c r="I24" s="293">
        <v>47</v>
      </c>
      <c r="J24" s="429">
        <v>3180</v>
      </c>
      <c r="K24" s="313">
        <v>0</v>
      </c>
      <c r="L24" s="313">
        <v>0</v>
      </c>
      <c r="M24" s="314">
        <f t="shared" si="0"/>
        <v>47</v>
      </c>
      <c r="N24" s="278">
        <f t="shared" si="0"/>
        <v>3180</v>
      </c>
      <c r="O24" s="276"/>
    </row>
    <row r="25" spans="1:15" x14ac:dyDescent="0.4">
      <c r="A25" s="299">
        <v>19</v>
      </c>
      <c r="B25" s="298" t="s">
        <v>781</v>
      </c>
      <c r="C25" s="293">
        <v>11</v>
      </c>
      <c r="D25" s="293" t="s">
        <v>19</v>
      </c>
      <c r="E25" s="293" t="s">
        <v>19</v>
      </c>
      <c r="F25" s="293" t="s">
        <v>3</v>
      </c>
      <c r="G25" s="295" t="s">
        <v>782</v>
      </c>
      <c r="H25" s="169" t="s">
        <v>783</v>
      </c>
      <c r="I25" s="293">
        <v>94</v>
      </c>
      <c r="J25" s="429">
        <v>17760</v>
      </c>
      <c r="K25" s="313">
        <v>0</v>
      </c>
      <c r="L25" s="313">
        <v>0</v>
      </c>
      <c r="M25" s="314">
        <f t="shared" si="0"/>
        <v>94</v>
      </c>
      <c r="N25" s="278">
        <f t="shared" si="0"/>
        <v>17760</v>
      </c>
      <c r="O25" s="276"/>
    </row>
    <row r="26" spans="1:15" ht="21.6" thickBot="1" x14ac:dyDescent="0.45">
      <c r="A26" s="287"/>
      <c r="B26" s="667" t="s">
        <v>2</v>
      </c>
      <c r="C26" s="668"/>
      <c r="D26" s="668"/>
      <c r="E26" s="668"/>
      <c r="F26" s="668"/>
      <c r="G26" s="668"/>
      <c r="H26" s="669"/>
      <c r="I26" s="287"/>
      <c r="J26" s="315">
        <f>SUM(J7:J25)</f>
        <v>5103926</v>
      </c>
      <c r="K26" s="316">
        <f>SUM(K7:K25)</f>
        <v>23</v>
      </c>
      <c r="L26" s="315">
        <f>SUM(L7:L25)</f>
        <v>2300</v>
      </c>
      <c r="M26" s="315">
        <f>SUM(M7:M25)</f>
        <v>1746</v>
      </c>
      <c r="N26" s="315">
        <f>SUM(N7:N25)</f>
        <v>5106226</v>
      </c>
      <c r="O26" s="282"/>
    </row>
    <row r="27" spans="1:15" x14ac:dyDescent="0.4">
      <c r="A27" s="307">
        <v>20</v>
      </c>
      <c r="B27" s="297" t="s">
        <v>64</v>
      </c>
      <c r="C27" s="307">
        <v>3</v>
      </c>
      <c r="D27" s="305" t="s">
        <v>65</v>
      </c>
      <c r="E27" s="300" t="s">
        <v>7</v>
      </c>
      <c r="F27" s="300" t="s">
        <v>3</v>
      </c>
      <c r="G27" s="51">
        <v>2545</v>
      </c>
      <c r="H27" s="308" t="s">
        <v>66</v>
      </c>
      <c r="I27" s="300">
        <v>500</v>
      </c>
      <c r="J27" s="309">
        <v>130900</v>
      </c>
      <c r="K27" s="278">
        <v>0</v>
      </c>
      <c r="L27" s="278">
        <v>0</v>
      </c>
      <c r="M27" s="278">
        <f>I27+K27</f>
        <v>500</v>
      </c>
      <c r="N27" s="278">
        <f>J27+L27</f>
        <v>130900</v>
      </c>
      <c r="O27" s="389"/>
    </row>
    <row r="28" spans="1:15" x14ac:dyDescent="0.4">
      <c r="A28" s="293">
        <v>21</v>
      </c>
      <c r="B28" s="169" t="s">
        <v>675</v>
      </c>
      <c r="C28" s="293">
        <v>4</v>
      </c>
      <c r="D28" s="294" t="s">
        <v>65</v>
      </c>
      <c r="E28" s="293" t="s">
        <v>7</v>
      </c>
      <c r="F28" s="293" t="s">
        <v>3</v>
      </c>
      <c r="G28" s="45">
        <v>2535</v>
      </c>
      <c r="H28" s="179" t="s">
        <v>68</v>
      </c>
      <c r="I28" s="180">
        <v>443</v>
      </c>
      <c r="J28" s="310">
        <v>1193570</v>
      </c>
      <c r="K28" s="280">
        <v>0</v>
      </c>
      <c r="L28" s="280">
        <v>0</v>
      </c>
      <c r="M28" s="278">
        <f>I28+K28</f>
        <v>443</v>
      </c>
      <c r="N28" s="278">
        <f>J28+L28</f>
        <v>1193570</v>
      </c>
      <c r="O28" s="387"/>
    </row>
    <row r="29" spans="1:15" x14ac:dyDescent="0.4">
      <c r="A29" s="300">
        <v>22</v>
      </c>
      <c r="B29" s="169" t="s">
        <v>826</v>
      </c>
      <c r="C29" s="293">
        <v>5</v>
      </c>
      <c r="D29" s="294" t="s">
        <v>65</v>
      </c>
      <c r="E29" s="293" t="s">
        <v>7</v>
      </c>
      <c r="F29" s="293" t="s">
        <v>3</v>
      </c>
      <c r="G29" s="45" t="s">
        <v>827</v>
      </c>
      <c r="H29" s="179" t="s">
        <v>828</v>
      </c>
      <c r="I29" s="180">
        <v>51</v>
      </c>
      <c r="J29" s="310">
        <v>6450</v>
      </c>
      <c r="K29" s="280">
        <v>0</v>
      </c>
      <c r="L29" s="280">
        <v>0</v>
      </c>
      <c r="M29" s="278">
        <f t="shared" ref="M29:N44" si="1">I29+K29</f>
        <v>51</v>
      </c>
      <c r="N29" s="278">
        <f t="shared" si="1"/>
        <v>6450</v>
      </c>
      <c r="O29" s="387"/>
    </row>
    <row r="30" spans="1:15" x14ac:dyDescent="0.4">
      <c r="A30" s="307">
        <v>23</v>
      </c>
      <c r="B30" s="169" t="s">
        <v>829</v>
      </c>
      <c r="C30" s="293">
        <v>6</v>
      </c>
      <c r="D30" s="294" t="s">
        <v>65</v>
      </c>
      <c r="E30" s="293" t="s">
        <v>7</v>
      </c>
      <c r="F30" s="293" t="s">
        <v>3</v>
      </c>
      <c r="G30" s="417" t="s">
        <v>830</v>
      </c>
      <c r="H30" s="179" t="s">
        <v>831</v>
      </c>
      <c r="I30" s="180">
        <v>40</v>
      </c>
      <c r="J30" s="310">
        <v>13620</v>
      </c>
      <c r="K30" s="280">
        <v>0</v>
      </c>
      <c r="L30" s="280">
        <v>0</v>
      </c>
      <c r="M30" s="278">
        <f t="shared" si="1"/>
        <v>40</v>
      </c>
      <c r="N30" s="278">
        <f t="shared" si="1"/>
        <v>13620</v>
      </c>
      <c r="O30" s="387"/>
    </row>
    <row r="31" spans="1:15" x14ac:dyDescent="0.4">
      <c r="A31" s="293">
        <v>24</v>
      </c>
      <c r="B31" s="169" t="s">
        <v>67</v>
      </c>
      <c r="C31" s="293">
        <v>12</v>
      </c>
      <c r="D31" s="294" t="s">
        <v>65</v>
      </c>
      <c r="E31" s="293" t="s">
        <v>7</v>
      </c>
      <c r="F31" s="293" t="s">
        <v>3</v>
      </c>
      <c r="G31" s="45">
        <v>2541</v>
      </c>
      <c r="H31" s="179" t="s">
        <v>711</v>
      </c>
      <c r="I31" s="180">
        <v>471</v>
      </c>
      <c r="J31" s="310">
        <v>2050900</v>
      </c>
      <c r="K31" s="280">
        <v>0</v>
      </c>
      <c r="L31" s="280">
        <v>0</v>
      </c>
      <c r="M31" s="278">
        <f t="shared" si="1"/>
        <v>471</v>
      </c>
      <c r="N31" s="278">
        <f t="shared" si="1"/>
        <v>2050900</v>
      </c>
      <c r="O31" s="387"/>
    </row>
    <row r="32" spans="1:15" x14ac:dyDescent="0.4">
      <c r="A32" s="300">
        <v>25</v>
      </c>
      <c r="B32" s="298" t="s">
        <v>676</v>
      </c>
      <c r="C32" s="293">
        <v>1</v>
      </c>
      <c r="D32" s="294" t="s">
        <v>245</v>
      </c>
      <c r="E32" s="293" t="s">
        <v>7</v>
      </c>
      <c r="F32" s="293" t="s">
        <v>3</v>
      </c>
      <c r="G32" s="45">
        <v>2558</v>
      </c>
      <c r="H32" s="179" t="s">
        <v>677</v>
      </c>
      <c r="I32" s="180">
        <v>93</v>
      </c>
      <c r="J32" s="310">
        <v>141650</v>
      </c>
      <c r="K32" s="280">
        <v>0</v>
      </c>
      <c r="L32" s="280">
        <v>0</v>
      </c>
      <c r="M32" s="278">
        <f t="shared" si="1"/>
        <v>93</v>
      </c>
      <c r="N32" s="278">
        <f t="shared" si="1"/>
        <v>141650</v>
      </c>
      <c r="O32" s="276"/>
    </row>
    <row r="33" spans="1:15" x14ac:dyDescent="0.4">
      <c r="A33" s="307">
        <v>26</v>
      </c>
      <c r="B33" s="298" t="s">
        <v>678</v>
      </c>
      <c r="C33" s="293">
        <v>2</v>
      </c>
      <c r="D33" s="294" t="s">
        <v>245</v>
      </c>
      <c r="E33" s="293" t="s">
        <v>7</v>
      </c>
      <c r="F33" s="293" t="s">
        <v>3</v>
      </c>
      <c r="G33" s="45">
        <v>2542</v>
      </c>
      <c r="H33" s="179" t="s">
        <v>679</v>
      </c>
      <c r="I33" s="180">
        <v>75</v>
      </c>
      <c r="J33" s="310">
        <v>157392</v>
      </c>
      <c r="K33" s="280">
        <v>0</v>
      </c>
      <c r="L33" s="280">
        <v>0</v>
      </c>
      <c r="M33" s="278">
        <f t="shared" si="1"/>
        <v>75</v>
      </c>
      <c r="N33" s="278">
        <f t="shared" si="1"/>
        <v>157392</v>
      </c>
      <c r="O33" s="276"/>
    </row>
    <row r="34" spans="1:15" x14ac:dyDescent="0.4">
      <c r="A34" s="293">
        <v>27</v>
      </c>
      <c r="B34" s="298" t="s">
        <v>680</v>
      </c>
      <c r="C34" s="293">
        <v>3</v>
      </c>
      <c r="D34" s="294" t="s">
        <v>245</v>
      </c>
      <c r="E34" s="293" t="s">
        <v>7</v>
      </c>
      <c r="F34" s="293" t="s">
        <v>3</v>
      </c>
      <c r="G34" s="45">
        <v>2542</v>
      </c>
      <c r="H34" s="179" t="s">
        <v>681</v>
      </c>
      <c r="I34" s="180">
        <v>78</v>
      </c>
      <c r="J34" s="310">
        <v>117549</v>
      </c>
      <c r="K34" s="280">
        <v>0</v>
      </c>
      <c r="L34" s="280">
        <v>0</v>
      </c>
      <c r="M34" s="278">
        <f t="shared" si="1"/>
        <v>78</v>
      </c>
      <c r="N34" s="278">
        <f t="shared" si="1"/>
        <v>117549</v>
      </c>
      <c r="O34" s="276"/>
    </row>
    <row r="35" spans="1:15" x14ac:dyDescent="0.4">
      <c r="A35" s="300">
        <v>28</v>
      </c>
      <c r="B35" s="298" t="s">
        <v>246</v>
      </c>
      <c r="C35" s="293">
        <v>5</v>
      </c>
      <c r="D35" s="294" t="s">
        <v>245</v>
      </c>
      <c r="E35" s="293" t="s">
        <v>7</v>
      </c>
      <c r="F35" s="293" t="s">
        <v>3</v>
      </c>
      <c r="G35" s="45" t="s">
        <v>682</v>
      </c>
      <c r="H35" s="179" t="s">
        <v>247</v>
      </c>
      <c r="I35" s="180">
        <v>70</v>
      </c>
      <c r="J35" s="310">
        <v>7975</v>
      </c>
      <c r="K35" s="280">
        <v>0</v>
      </c>
      <c r="L35" s="280">
        <v>0</v>
      </c>
      <c r="M35" s="278">
        <f t="shared" si="1"/>
        <v>70</v>
      </c>
      <c r="N35" s="278">
        <f t="shared" si="1"/>
        <v>7975</v>
      </c>
      <c r="O35" s="276"/>
    </row>
    <row r="36" spans="1:15" x14ac:dyDescent="0.4">
      <c r="A36" s="307">
        <v>29</v>
      </c>
      <c r="B36" s="298" t="s">
        <v>688</v>
      </c>
      <c r="C36" s="293">
        <v>8</v>
      </c>
      <c r="D36" s="294" t="s">
        <v>689</v>
      </c>
      <c r="E36" s="293" t="s">
        <v>7</v>
      </c>
      <c r="F36" s="293" t="s">
        <v>3</v>
      </c>
      <c r="G36" s="45">
        <v>2549</v>
      </c>
      <c r="H36" s="179" t="s">
        <v>690</v>
      </c>
      <c r="I36" s="180">
        <v>211</v>
      </c>
      <c r="J36" s="310">
        <v>403790</v>
      </c>
      <c r="K36" s="280">
        <v>0</v>
      </c>
      <c r="L36" s="280">
        <v>0</v>
      </c>
      <c r="M36" s="278">
        <f t="shared" si="1"/>
        <v>211</v>
      </c>
      <c r="N36" s="278">
        <f t="shared" si="1"/>
        <v>403790</v>
      </c>
      <c r="O36" s="387"/>
    </row>
    <row r="37" spans="1:15" x14ac:dyDescent="0.4">
      <c r="A37" s="293">
        <v>30</v>
      </c>
      <c r="B37" s="298" t="s">
        <v>770</v>
      </c>
      <c r="C37" s="293">
        <v>1</v>
      </c>
      <c r="D37" s="294" t="s">
        <v>686</v>
      </c>
      <c r="E37" s="293" t="s">
        <v>7</v>
      </c>
      <c r="F37" s="293" t="s">
        <v>3</v>
      </c>
      <c r="G37" s="45">
        <v>2541</v>
      </c>
      <c r="H37" s="179" t="s">
        <v>771</v>
      </c>
      <c r="I37" s="180">
        <v>206</v>
      </c>
      <c r="J37" s="310">
        <v>2099662</v>
      </c>
      <c r="K37" s="280">
        <v>0</v>
      </c>
      <c r="L37" s="280">
        <v>0</v>
      </c>
      <c r="M37" s="278">
        <f t="shared" si="1"/>
        <v>206</v>
      </c>
      <c r="N37" s="278">
        <f t="shared" si="1"/>
        <v>2099662</v>
      </c>
      <c r="O37" s="247"/>
    </row>
    <row r="38" spans="1:15" x14ac:dyDescent="0.4">
      <c r="A38" s="300">
        <v>31</v>
      </c>
      <c r="B38" s="298" t="s">
        <v>685</v>
      </c>
      <c r="C38" s="293">
        <v>4</v>
      </c>
      <c r="D38" s="294" t="s">
        <v>686</v>
      </c>
      <c r="E38" s="293" t="s">
        <v>7</v>
      </c>
      <c r="F38" s="293" t="s">
        <v>3</v>
      </c>
      <c r="G38" s="45">
        <v>2542</v>
      </c>
      <c r="H38" s="179" t="s">
        <v>687</v>
      </c>
      <c r="I38" s="180">
        <v>124</v>
      </c>
      <c r="J38" s="310">
        <v>50949</v>
      </c>
      <c r="K38" s="280">
        <v>0</v>
      </c>
      <c r="L38" s="280">
        <v>0</v>
      </c>
      <c r="M38" s="278">
        <f t="shared" si="1"/>
        <v>124</v>
      </c>
      <c r="N38" s="278">
        <f t="shared" si="1"/>
        <v>50949</v>
      </c>
      <c r="O38" s="247"/>
    </row>
    <row r="39" spans="1:15" x14ac:dyDescent="0.4">
      <c r="A39" s="307">
        <v>32</v>
      </c>
      <c r="B39" s="298" t="s">
        <v>768</v>
      </c>
      <c r="C39" s="293">
        <v>7</v>
      </c>
      <c r="D39" s="294" t="s">
        <v>686</v>
      </c>
      <c r="E39" s="293" t="s">
        <v>7</v>
      </c>
      <c r="F39" s="293" t="s">
        <v>3</v>
      </c>
      <c r="G39" s="45">
        <v>2541</v>
      </c>
      <c r="H39" s="179" t="s">
        <v>769</v>
      </c>
      <c r="I39" s="180">
        <v>100</v>
      </c>
      <c r="J39" s="310">
        <v>475300</v>
      </c>
      <c r="K39" s="280">
        <v>0</v>
      </c>
      <c r="L39" s="280">
        <v>0</v>
      </c>
      <c r="M39" s="278">
        <f t="shared" si="1"/>
        <v>100</v>
      </c>
      <c r="N39" s="278">
        <f t="shared" si="1"/>
        <v>475300</v>
      </c>
      <c r="O39" s="247"/>
    </row>
    <row r="40" spans="1:15" x14ac:dyDescent="0.4">
      <c r="A40" s="293">
        <v>33</v>
      </c>
      <c r="B40" s="298" t="s">
        <v>691</v>
      </c>
      <c r="C40" s="293">
        <v>3</v>
      </c>
      <c r="D40" s="293" t="s">
        <v>70</v>
      </c>
      <c r="E40" s="293" t="s">
        <v>7</v>
      </c>
      <c r="F40" s="293" t="s">
        <v>3</v>
      </c>
      <c r="G40" s="295" t="s">
        <v>692</v>
      </c>
      <c r="H40" s="169" t="s">
        <v>693</v>
      </c>
      <c r="I40" s="293">
        <v>169</v>
      </c>
      <c r="J40" s="310">
        <v>1158400</v>
      </c>
      <c r="K40" s="280">
        <v>0</v>
      </c>
      <c r="L40" s="280">
        <v>0</v>
      </c>
      <c r="M40" s="278">
        <f t="shared" si="1"/>
        <v>169</v>
      </c>
      <c r="N40" s="278">
        <f t="shared" si="1"/>
        <v>1158400</v>
      </c>
      <c r="O40" s="387"/>
    </row>
    <row r="41" spans="1:15" x14ac:dyDescent="0.4">
      <c r="A41" s="300">
        <v>34</v>
      </c>
      <c r="B41" s="169" t="s">
        <v>694</v>
      </c>
      <c r="C41" s="293">
        <v>5</v>
      </c>
      <c r="D41" s="293" t="s">
        <v>70</v>
      </c>
      <c r="E41" s="293" t="s">
        <v>7</v>
      </c>
      <c r="F41" s="293" t="s">
        <v>3</v>
      </c>
      <c r="G41" s="295" t="s">
        <v>695</v>
      </c>
      <c r="H41" s="169" t="s">
        <v>696</v>
      </c>
      <c r="I41" s="293">
        <v>278</v>
      </c>
      <c r="J41" s="310">
        <v>1597400</v>
      </c>
      <c r="K41" s="280">
        <v>0</v>
      </c>
      <c r="L41" s="280">
        <v>0</v>
      </c>
      <c r="M41" s="278">
        <f t="shared" si="1"/>
        <v>278</v>
      </c>
      <c r="N41" s="278">
        <f t="shared" si="1"/>
        <v>1597400</v>
      </c>
      <c r="O41" s="387"/>
    </row>
    <row r="42" spans="1:15" x14ac:dyDescent="0.4">
      <c r="A42" s="307">
        <v>35</v>
      </c>
      <c r="B42" s="298" t="s">
        <v>69</v>
      </c>
      <c r="C42" s="293">
        <v>7</v>
      </c>
      <c r="D42" s="293" t="s">
        <v>70</v>
      </c>
      <c r="E42" s="293" t="s">
        <v>7</v>
      </c>
      <c r="F42" s="293" t="s">
        <v>3</v>
      </c>
      <c r="G42" s="295">
        <v>2531</v>
      </c>
      <c r="H42" s="169" t="s">
        <v>71</v>
      </c>
      <c r="I42" s="293">
        <v>708</v>
      </c>
      <c r="J42" s="310">
        <v>3583200</v>
      </c>
      <c r="K42" s="280">
        <v>0</v>
      </c>
      <c r="L42" s="280">
        <v>0</v>
      </c>
      <c r="M42" s="278">
        <f t="shared" si="1"/>
        <v>708</v>
      </c>
      <c r="N42" s="278">
        <f t="shared" si="1"/>
        <v>3583200</v>
      </c>
      <c r="O42" s="387"/>
    </row>
    <row r="43" spans="1:15" x14ac:dyDescent="0.4">
      <c r="A43" s="293">
        <v>36</v>
      </c>
      <c r="B43" s="169" t="s">
        <v>72</v>
      </c>
      <c r="C43" s="293">
        <v>9</v>
      </c>
      <c r="D43" s="293" t="s">
        <v>70</v>
      </c>
      <c r="E43" s="293" t="s">
        <v>7</v>
      </c>
      <c r="F43" s="293" t="s">
        <v>3</v>
      </c>
      <c r="G43" s="295">
        <v>2544</v>
      </c>
      <c r="H43" s="169" t="s">
        <v>73</v>
      </c>
      <c r="I43" s="293">
        <v>160</v>
      </c>
      <c r="J43" s="310">
        <v>964350</v>
      </c>
      <c r="K43" s="280">
        <v>0</v>
      </c>
      <c r="L43" s="280">
        <v>0</v>
      </c>
      <c r="M43" s="278">
        <f t="shared" si="1"/>
        <v>160</v>
      </c>
      <c r="N43" s="278">
        <f t="shared" si="1"/>
        <v>964350</v>
      </c>
      <c r="O43" s="387"/>
    </row>
    <row r="44" spans="1:15" x14ac:dyDescent="0.4">
      <c r="A44" s="300">
        <v>37</v>
      </c>
      <c r="B44" s="169" t="s">
        <v>694</v>
      </c>
      <c r="C44" s="293">
        <v>13</v>
      </c>
      <c r="D44" s="293" t="s">
        <v>70</v>
      </c>
      <c r="E44" s="293" t="s">
        <v>7</v>
      </c>
      <c r="F44" s="293" t="s">
        <v>3</v>
      </c>
      <c r="G44" s="295" t="s">
        <v>89</v>
      </c>
      <c r="H44" s="169" t="s">
        <v>772</v>
      </c>
      <c r="I44" s="293">
        <v>350</v>
      </c>
      <c r="J44" s="310">
        <v>2502160</v>
      </c>
      <c r="K44" s="280">
        <v>0</v>
      </c>
      <c r="L44" s="280">
        <v>0</v>
      </c>
      <c r="M44" s="278">
        <f t="shared" si="1"/>
        <v>350</v>
      </c>
      <c r="N44" s="278">
        <f t="shared" si="1"/>
        <v>2502160</v>
      </c>
      <c r="O44" s="387"/>
    </row>
    <row r="45" spans="1:15" x14ac:dyDescent="0.4">
      <c r="A45" s="307">
        <v>38</v>
      </c>
      <c r="B45" s="169" t="s">
        <v>74</v>
      </c>
      <c r="C45" s="293">
        <v>4</v>
      </c>
      <c r="D45" s="293" t="s">
        <v>75</v>
      </c>
      <c r="E45" s="293" t="s">
        <v>7</v>
      </c>
      <c r="F45" s="293" t="s">
        <v>3</v>
      </c>
      <c r="G45" s="295" t="s">
        <v>76</v>
      </c>
      <c r="H45" s="169" t="s">
        <v>77</v>
      </c>
      <c r="I45" s="293">
        <v>109</v>
      </c>
      <c r="J45" s="310">
        <v>108200</v>
      </c>
      <c r="K45" s="280">
        <v>0</v>
      </c>
      <c r="L45" s="280">
        <v>0</v>
      </c>
      <c r="M45" s="278">
        <f t="shared" ref="M45:N53" si="2">I45+K45</f>
        <v>109</v>
      </c>
      <c r="N45" s="278">
        <f t="shared" si="2"/>
        <v>108200</v>
      </c>
      <c r="O45" s="247"/>
    </row>
    <row r="46" spans="1:15" x14ac:dyDescent="0.4">
      <c r="A46" s="293">
        <v>39</v>
      </c>
      <c r="B46" s="169" t="s">
        <v>78</v>
      </c>
      <c r="C46" s="293">
        <v>6</v>
      </c>
      <c r="D46" s="293" t="s">
        <v>75</v>
      </c>
      <c r="E46" s="293" t="s">
        <v>7</v>
      </c>
      <c r="F46" s="293" t="s">
        <v>3</v>
      </c>
      <c r="G46" s="295" t="s">
        <v>79</v>
      </c>
      <c r="H46" s="169" t="s">
        <v>80</v>
      </c>
      <c r="I46" s="293">
        <v>221</v>
      </c>
      <c r="J46" s="310">
        <v>49700</v>
      </c>
      <c r="K46" s="280">
        <v>0</v>
      </c>
      <c r="L46" s="280">
        <v>0</v>
      </c>
      <c r="M46" s="278">
        <f t="shared" si="2"/>
        <v>221</v>
      </c>
      <c r="N46" s="278">
        <f t="shared" si="2"/>
        <v>49700</v>
      </c>
      <c r="O46" s="247"/>
    </row>
    <row r="47" spans="1:15" x14ac:dyDescent="0.4">
      <c r="A47" s="300">
        <v>40</v>
      </c>
      <c r="B47" s="169" t="s">
        <v>81</v>
      </c>
      <c r="C47" s="293">
        <v>10</v>
      </c>
      <c r="D47" s="293" t="s">
        <v>75</v>
      </c>
      <c r="E47" s="293" t="s">
        <v>7</v>
      </c>
      <c r="F47" s="293" t="s">
        <v>3</v>
      </c>
      <c r="G47" s="295" t="s">
        <v>82</v>
      </c>
      <c r="H47" s="169" t="s">
        <v>83</v>
      </c>
      <c r="I47" s="293">
        <v>200</v>
      </c>
      <c r="J47" s="310">
        <v>1304450</v>
      </c>
      <c r="K47" s="280">
        <v>0</v>
      </c>
      <c r="L47" s="280">
        <v>0</v>
      </c>
      <c r="M47" s="278">
        <f t="shared" si="2"/>
        <v>200</v>
      </c>
      <c r="N47" s="278">
        <f t="shared" si="2"/>
        <v>1304450</v>
      </c>
      <c r="O47" s="247"/>
    </row>
    <row r="48" spans="1:15" x14ac:dyDescent="0.4">
      <c r="A48" s="307">
        <v>41</v>
      </c>
      <c r="B48" s="169" t="s">
        <v>84</v>
      </c>
      <c r="C48" s="293">
        <v>13</v>
      </c>
      <c r="D48" s="293" t="s">
        <v>75</v>
      </c>
      <c r="E48" s="293" t="s">
        <v>7</v>
      </c>
      <c r="F48" s="293" t="s">
        <v>3</v>
      </c>
      <c r="G48" s="295" t="s">
        <v>85</v>
      </c>
      <c r="H48" s="169" t="s">
        <v>86</v>
      </c>
      <c r="I48" s="293">
        <v>271</v>
      </c>
      <c r="J48" s="310">
        <v>831200</v>
      </c>
      <c r="K48" s="280">
        <v>0</v>
      </c>
      <c r="L48" s="280">
        <v>0</v>
      </c>
      <c r="M48" s="278">
        <f t="shared" si="2"/>
        <v>271</v>
      </c>
      <c r="N48" s="278">
        <f t="shared" si="2"/>
        <v>831200</v>
      </c>
      <c r="O48" s="247"/>
    </row>
    <row r="49" spans="1:15" x14ac:dyDescent="0.4">
      <c r="A49" s="293">
        <v>42</v>
      </c>
      <c r="B49" s="169" t="s">
        <v>832</v>
      </c>
      <c r="C49" s="293">
        <v>15</v>
      </c>
      <c r="D49" s="293" t="s">
        <v>75</v>
      </c>
      <c r="E49" s="293" t="s">
        <v>7</v>
      </c>
      <c r="F49" s="293" t="s">
        <v>3</v>
      </c>
      <c r="G49" s="295" t="s">
        <v>758</v>
      </c>
      <c r="H49" s="169" t="s">
        <v>835</v>
      </c>
      <c r="I49" s="293">
        <v>136</v>
      </c>
      <c r="J49" s="310">
        <v>331500</v>
      </c>
      <c r="K49" s="280">
        <v>0</v>
      </c>
      <c r="L49" s="280">
        <v>0</v>
      </c>
      <c r="M49" s="278">
        <f t="shared" si="2"/>
        <v>136</v>
      </c>
      <c r="N49" s="278">
        <f t="shared" si="2"/>
        <v>331500</v>
      </c>
      <c r="O49" s="247"/>
    </row>
    <row r="50" spans="1:15" x14ac:dyDescent="0.4">
      <c r="A50" s="300">
        <v>43</v>
      </c>
      <c r="B50" s="169" t="s">
        <v>87</v>
      </c>
      <c r="C50" s="293">
        <v>4</v>
      </c>
      <c r="D50" s="293" t="s">
        <v>88</v>
      </c>
      <c r="E50" s="293" t="s">
        <v>7</v>
      </c>
      <c r="F50" s="293" t="s">
        <v>3</v>
      </c>
      <c r="G50" s="295" t="s">
        <v>89</v>
      </c>
      <c r="H50" s="169" t="s">
        <v>90</v>
      </c>
      <c r="I50" s="293">
        <v>135</v>
      </c>
      <c r="J50" s="310">
        <v>334000</v>
      </c>
      <c r="K50" s="280">
        <v>0</v>
      </c>
      <c r="L50" s="280">
        <v>0</v>
      </c>
      <c r="M50" s="278">
        <f t="shared" si="2"/>
        <v>135</v>
      </c>
      <c r="N50" s="278">
        <f t="shared" si="2"/>
        <v>334000</v>
      </c>
      <c r="O50" s="276"/>
    </row>
    <row r="51" spans="1:15" x14ac:dyDescent="0.4">
      <c r="A51" s="307">
        <v>44</v>
      </c>
      <c r="B51" s="298" t="s">
        <v>834</v>
      </c>
      <c r="C51" s="293">
        <v>2</v>
      </c>
      <c r="D51" s="294" t="s">
        <v>88</v>
      </c>
      <c r="E51" s="293" t="s">
        <v>7</v>
      </c>
      <c r="F51" s="293" t="s">
        <v>3</v>
      </c>
      <c r="G51" s="295" t="s">
        <v>82</v>
      </c>
      <c r="H51" s="169" t="s">
        <v>774</v>
      </c>
      <c r="I51" s="293">
        <v>418</v>
      </c>
      <c r="J51" s="310">
        <v>7307700</v>
      </c>
      <c r="K51" s="280">
        <v>0</v>
      </c>
      <c r="L51" s="280">
        <v>0</v>
      </c>
      <c r="M51" s="278">
        <f t="shared" si="2"/>
        <v>418</v>
      </c>
      <c r="N51" s="278">
        <f t="shared" si="2"/>
        <v>7307700</v>
      </c>
      <c r="O51" s="276"/>
    </row>
    <row r="52" spans="1:15" x14ac:dyDescent="0.4">
      <c r="A52" s="293">
        <v>45</v>
      </c>
      <c r="B52" s="298" t="s">
        <v>833</v>
      </c>
      <c r="C52" s="293">
        <v>6</v>
      </c>
      <c r="D52" s="294" t="s">
        <v>88</v>
      </c>
      <c r="E52" s="293" t="s">
        <v>7</v>
      </c>
      <c r="F52" s="293" t="s">
        <v>3</v>
      </c>
      <c r="G52" s="295" t="s">
        <v>181</v>
      </c>
      <c r="H52" s="169" t="s">
        <v>836</v>
      </c>
      <c r="I52" s="293">
        <v>310</v>
      </c>
      <c r="J52" s="310">
        <v>1514100</v>
      </c>
      <c r="K52" s="280">
        <v>0</v>
      </c>
      <c r="L52" s="280">
        <v>0</v>
      </c>
      <c r="M52" s="278">
        <f t="shared" si="2"/>
        <v>310</v>
      </c>
      <c r="N52" s="278">
        <f t="shared" si="2"/>
        <v>1514100</v>
      </c>
      <c r="O52" s="276"/>
    </row>
    <row r="53" spans="1:15" x14ac:dyDescent="0.4">
      <c r="A53" s="300">
        <v>46</v>
      </c>
      <c r="B53" s="298" t="s">
        <v>683</v>
      </c>
      <c r="C53" s="293">
        <v>7</v>
      </c>
      <c r="D53" s="294" t="s">
        <v>88</v>
      </c>
      <c r="E53" s="293" t="s">
        <v>7</v>
      </c>
      <c r="F53" s="293" t="s">
        <v>3</v>
      </c>
      <c r="G53" s="45">
        <v>2542</v>
      </c>
      <c r="H53" s="179" t="s">
        <v>684</v>
      </c>
      <c r="I53" s="293">
        <v>265</v>
      </c>
      <c r="J53" s="310">
        <v>1040089</v>
      </c>
      <c r="K53" s="280">
        <v>0</v>
      </c>
      <c r="L53" s="280">
        <v>0</v>
      </c>
      <c r="M53" s="278">
        <f t="shared" si="2"/>
        <v>265</v>
      </c>
      <c r="N53" s="278">
        <f t="shared" si="2"/>
        <v>1040089</v>
      </c>
      <c r="O53" s="276"/>
    </row>
    <row r="54" spans="1:15" ht="21.6" thickBot="1" x14ac:dyDescent="0.45">
      <c r="A54" s="287"/>
      <c r="B54" s="667" t="s">
        <v>2</v>
      </c>
      <c r="C54" s="668"/>
      <c r="D54" s="668"/>
      <c r="E54" s="668"/>
      <c r="F54" s="668"/>
      <c r="G54" s="668"/>
      <c r="H54" s="669"/>
      <c r="I54" s="287"/>
      <c r="J54" s="311">
        <f>SUM(J27:J53)</f>
        <v>29476156</v>
      </c>
      <c r="K54" s="312">
        <f t="shared" ref="K54:N54" si="3">SUM(K27:K53)</f>
        <v>0</v>
      </c>
      <c r="L54" s="311">
        <f t="shared" si="3"/>
        <v>0</v>
      </c>
      <c r="M54" s="311">
        <f t="shared" si="3"/>
        <v>6192</v>
      </c>
      <c r="N54" s="311">
        <f t="shared" si="3"/>
        <v>29476156</v>
      </c>
      <c r="O54" s="388"/>
    </row>
    <row r="55" spans="1:15" x14ac:dyDescent="0.4">
      <c r="A55" s="318">
        <v>47</v>
      </c>
      <c r="B55" s="298" t="s">
        <v>697</v>
      </c>
      <c r="C55" s="180">
        <v>2</v>
      </c>
      <c r="D55" s="180" t="s">
        <v>92</v>
      </c>
      <c r="E55" s="180" t="s">
        <v>9</v>
      </c>
      <c r="F55" s="180" t="s">
        <v>3</v>
      </c>
      <c r="G55" s="279">
        <v>2540</v>
      </c>
      <c r="H55" s="179" t="s">
        <v>700</v>
      </c>
      <c r="I55" s="180">
        <v>54</v>
      </c>
      <c r="J55" s="182">
        <v>107980</v>
      </c>
      <c r="K55" s="182">
        <v>0</v>
      </c>
      <c r="L55" s="182">
        <v>0</v>
      </c>
      <c r="M55" s="278">
        <f t="shared" ref="M55:N70" si="4">I55+K55</f>
        <v>54</v>
      </c>
      <c r="N55" s="278">
        <f t="shared" si="4"/>
        <v>107980</v>
      </c>
      <c r="O55" s="290"/>
    </row>
    <row r="56" spans="1:15" x14ac:dyDescent="0.4">
      <c r="A56" s="318">
        <v>48</v>
      </c>
      <c r="B56" s="322" t="s">
        <v>698</v>
      </c>
      <c r="C56" s="318">
        <v>3</v>
      </c>
      <c r="D56" s="319" t="s">
        <v>92</v>
      </c>
      <c r="E56" s="291" t="s">
        <v>9</v>
      </c>
      <c r="F56" s="291" t="s">
        <v>3</v>
      </c>
      <c r="G56" s="279">
        <v>2545</v>
      </c>
      <c r="H56" s="290" t="s">
        <v>699</v>
      </c>
      <c r="I56" s="291">
        <v>35</v>
      </c>
      <c r="J56" s="320">
        <v>25250</v>
      </c>
      <c r="K56" s="320">
        <v>0</v>
      </c>
      <c r="L56" s="320">
        <v>0</v>
      </c>
      <c r="M56" s="278">
        <f t="shared" si="4"/>
        <v>35</v>
      </c>
      <c r="N56" s="278">
        <f t="shared" si="4"/>
        <v>25250</v>
      </c>
      <c r="O56" s="290"/>
    </row>
    <row r="57" spans="1:15" x14ac:dyDescent="0.4">
      <c r="A57" s="318">
        <v>49</v>
      </c>
      <c r="B57" s="322" t="s">
        <v>91</v>
      </c>
      <c r="C57" s="318">
        <v>5</v>
      </c>
      <c r="D57" s="319" t="s">
        <v>92</v>
      </c>
      <c r="E57" s="291" t="s">
        <v>9</v>
      </c>
      <c r="F57" s="291" t="s">
        <v>3</v>
      </c>
      <c r="G57" s="345" t="s">
        <v>93</v>
      </c>
      <c r="H57" s="290" t="s">
        <v>94</v>
      </c>
      <c r="I57" s="291">
        <v>62</v>
      </c>
      <c r="J57" s="320">
        <v>38090</v>
      </c>
      <c r="K57" s="320">
        <v>0</v>
      </c>
      <c r="L57" s="320">
        <v>0</v>
      </c>
      <c r="M57" s="278">
        <f t="shared" si="4"/>
        <v>62</v>
      </c>
      <c r="N57" s="278">
        <f t="shared" si="4"/>
        <v>38090</v>
      </c>
      <c r="O57" s="290"/>
    </row>
    <row r="58" spans="1:15" x14ac:dyDescent="0.4">
      <c r="A58" s="318">
        <v>50</v>
      </c>
      <c r="B58" s="276" t="s">
        <v>95</v>
      </c>
      <c r="C58" s="180">
        <v>1</v>
      </c>
      <c r="D58" s="180" t="s">
        <v>96</v>
      </c>
      <c r="E58" s="180" t="s">
        <v>9</v>
      </c>
      <c r="F58" s="180" t="s">
        <v>3</v>
      </c>
      <c r="G58" s="346" t="s">
        <v>97</v>
      </c>
      <c r="H58" s="276" t="s">
        <v>98</v>
      </c>
      <c r="I58" s="180">
        <v>53</v>
      </c>
      <c r="J58" s="182">
        <v>19341</v>
      </c>
      <c r="K58" s="182">
        <v>0</v>
      </c>
      <c r="L58" s="182">
        <v>0</v>
      </c>
      <c r="M58" s="278">
        <f t="shared" si="4"/>
        <v>53</v>
      </c>
      <c r="N58" s="278">
        <f t="shared" si="4"/>
        <v>19341</v>
      </c>
      <c r="O58" s="276"/>
    </row>
    <row r="59" spans="1:15" x14ac:dyDescent="0.4">
      <c r="A59" s="318">
        <v>51</v>
      </c>
      <c r="B59" s="324" t="s">
        <v>701</v>
      </c>
      <c r="C59" s="180">
        <v>2</v>
      </c>
      <c r="D59" s="180" t="s">
        <v>96</v>
      </c>
      <c r="E59" s="180" t="s">
        <v>9</v>
      </c>
      <c r="F59" s="180" t="s">
        <v>3</v>
      </c>
      <c r="G59" s="279">
        <v>2544</v>
      </c>
      <c r="H59" s="276" t="s">
        <v>702</v>
      </c>
      <c r="I59" s="180">
        <v>50</v>
      </c>
      <c r="J59" s="182">
        <v>45120</v>
      </c>
      <c r="K59" s="182">
        <v>0</v>
      </c>
      <c r="L59" s="182">
        <v>0</v>
      </c>
      <c r="M59" s="278">
        <f t="shared" si="4"/>
        <v>50</v>
      </c>
      <c r="N59" s="278">
        <f t="shared" si="4"/>
        <v>45120</v>
      </c>
      <c r="O59" s="276"/>
    </row>
    <row r="60" spans="1:15" x14ac:dyDescent="0.4">
      <c r="A60" s="318">
        <v>52</v>
      </c>
      <c r="B60" s="324" t="s">
        <v>99</v>
      </c>
      <c r="C60" s="180">
        <v>3</v>
      </c>
      <c r="D60" s="180" t="s">
        <v>96</v>
      </c>
      <c r="E60" s="180" t="s">
        <v>9</v>
      </c>
      <c r="F60" s="180" t="s">
        <v>3</v>
      </c>
      <c r="G60" s="346" t="s">
        <v>100</v>
      </c>
      <c r="H60" s="276" t="s">
        <v>101</v>
      </c>
      <c r="I60" s="180">
        <v>30</v>
      </c>
      <c r="J60" s="182">
        <v>95272</v>
      </c>
      <c r="K60" s="182">
        <v>0</v>
      </c>
      <c r="L60" s="182">
        <v>0</v>
      </c>
      <c r="M60" s="278">
        <f t="shared" si="4"/>
        <v>30</v>
      </c>
      <c r="N60" s="278">
        <f t="shared" si="4"/>
        <v>95272</v>
      </c>
      <c r="O60" s="180"/>
    </row>
    <row r="61" spans="1:15" x14ac:dyDescent="0.4">
      <c r="A61" s="318">
        <v>53</v>
      </c>
      <c r="B61" s="298" t="s">
        <v>349</v>
      </c>
      <c r="C61" s="180">
        <v>4</v>
      </c>
      <c r="D61" s="180" t="s">
        <v>96</v>
      </c>
      <c r="E61" s="180" t="s">
        <v>9</v>
      </c>
      <c r="F61" s="180" t="s">
        <v>3</v>
      </c>
      <c r="G61" s="279">
        <v>2545</v>
      </c>
      <c r="H61" s="179" t="s">
        <v>335</v>
      </c>
      <c r="I61" s="180">
        <v>83</v>
      </c>
      <c r="J61" s="182">
        <v>150800</v>
      </c>
      <c r="K61" s="182">
        <v>0</v>
      </c>
      <c r="L61" s="182">
        <v>0</v>
      </c>
      <c r="M61" s="278">
        <f t="shared" si="4"/>
        <v>83</v>
      </c>
      <c r="N61" s="278">
        <f t="shared" si="4"/>
        <v>150800</v>
      </c>
      <c r="O61" s="180"/>
    </row>
    <row r="62" spans="1:15" x14ac:dyDescent="0.4">
      <c r="A62" s="318">
        <v>54</v>
      </c>
      <c r="B62" s="298" t="s">
        <v>703</v>
      </c>
      <c r="C62" s="180">
        <v>5</v>
      </c>
      <c r="D62" s="180" t="s">
        <v>96</v>
      </c>
      <c r="E62" s="180" t="s">
        <v>9</v>
      </c>
      <c r="F62" s="180" t="s">
        <v>3</v>
      </c>
      <c r="G62" s="279">
        <v>2530</v>
      </c>
      <c r="H62" s="179" t="s">
        <v>704</v>
      </c>
      <c r="I62" s="180">
        <v>92</v>
      </c>
      <c r="J62" s="182">
        <v>469333</v>
      </c>
      <c r="K62" s="182">
        <v>0</v>
      </c>
      <c r="L62" s="182">
        <v>0</v>
      </c>
      <c r="M62" s="278">
        <f t="shared" si="4"/>
        <v>92</v>
      </c>
      <c r="N62" s="278">
        <f t="shared" si="4"/>
        <v>469333</v>
      </c>
      <c r="O62" s="180"/>
    </row>
    <row r="63" spans="1:15" x14ac:dyDescent="0.4">
      <c r="A63" s="318">
        <v>55</v>
      </c>
      <c r="B63" s="298" t="s">
        <v>705</v>
      </c>
      <c r="C63" s="180">
        <v>1</v>
      </c>
      <c r="D63" s="180" t="s">
        <v>103</v>
      </c>
      <c r="E63" s="180" t="s">
        <v>9</v>
      </c>
      <c r="F63" s="180" t="s">
        <v>3</v>
      </c>
      <c r="G63" s="279">
        <v>2564</v>
      </c>
      <c r="H63" s="179" t="s">
        <v>706</v>
      </c>
      <c r="I63" s="180">
        <v>80</v>
      </c>
      <c r="J63" s="182">
        <v>28850</v>
      </c>
      <c r="K63" s="182">
        <v>0</v>
      </c>
      <c r="L63" s="182">
        <v>0</v>
      </c>
      <c r="M63" s="278">
        <f t="shared" si="4"/>
        <v>80</v>
      </c>
      <c r="N63" s="278">
        <f t="shared" si="4"/>
        <v>28850</v>
      </c>
      <c r="O63" s="180"/>
    </row>
    <row r="64" spans="1:15" x14ac:dyDescent="0.4">
      <c r="A64" s="318">
        <v>56</v>
      </c>
      <c r="B64" s="298" t="s">
        <v>340</v>
      </c>
      <c r="C64" s="180">
        <v>2</v>
      </c>
      <c r="D64" s="180" t="s">
        <v>103</v>
      </c>
      <c r="E64" s="180" t="s">
        <v>9</v>
      </c>
      <c r="F64" s="180" t="s">
        <v>3</v>
      </c>
      <c r="G64" s="279">
        <v>2558</v>
      </c>
      <c r="H64" s="169" t="s">
        <v>323</v>
      </c>
      <c r="I64" s="180">
        <v>47</v>
      </c>
      <c r="J64" s="182">
        <v>37200</v>
      </c>
      <c r="K64" s="182">
        <v>0</v>
      </c>
      <c r="L64" s="182">
        <v>0</v>
      </c>
      <c r="M64" s="278">
        <f t="shared" si="4"/>
        <v>47</v>
      </c>
      <c r="N64" s="278">
        <f t="shared" si="4"/>
        <v>37200</v>
      </c>
      <c r="O64" s="180"/>
    </row>
    <row r="65" spans="1:15" x14ac:dyDescent="0.4">
      <c r="A65" s="318">
        <v>57</v>
      </c>
      <c r="B65" s="276" t="s">
        <v>102</v>
      </c>
      <c r="C65" s="180">
        <v>4</v>
      </c>
      <c r="D65" s="180" t="s">
        <v>103</v>
      </c>
      <c r="E65" s="180" t="s">
        <v>9</v>
      </c>
      <c r="F65" s="180" t="s">
        <v>3</v>
      </c>
      <c r="G65" s="346" t="s">
        <v>93</v>
      </c>
      <c r="H65" s="276" t="s">
        <v>104</v>
      </c>
      <c r="I65" s="180">
        <v>48</v>
      </c>
      <c r="J65" s="182">
        <v>66110</v>
      </c>
      <c r="K65" s="182">
        <v>0</v>
      </c>
      <c r="L65" s="182">
        <v>0</v>
      </c>
      <c r="M65" s="278">
        <f t="shared" si="4"/>
        <v>48</v>
      </c>
      <c r="N65" s="278">
        <f t="shared" si="4"/>
        <v>66110</v>
      </c>
      <c r="O65" s="276"/>
    </row>
    <row r="66" spans="1:15" x14ac:dyDescent="0.4">
      <c r="A66" s="318">
        <v>58</v>
      </c>
      <c r="B66" s="298" t="s">
        <v>346</v>
      </c>
      <c r="C66" s="180">
        <v>5</v>
      </c>
      <c r="D66" s="180" t="s">
        <v>103</v>
      </c>
      <c r="E66" s="180" t="s">
        <v>9</v>
      </c>
      <c r="F66" s="180" t="s">
        <v>3</v>
      </c>
      <c r="G66" s="279">
        <v>2545</v>
      </c>
      <c r="H66" s="179" t="s">
        <v>332</v>
      </c>
      <c r="I66" s="180">
        <v>77</v>
      </c>
      <c r="J66" s="182">
        <v>150200</v>
      </c>
      <c r="K66" s="182">
        <v>0</v>
      </c>
      <c r="L66" s="182">
        <v>0</v>
      </c>
      <c r="M66" s="278">
        <f t="shared" si="4"/>
        <v>77</v>
      </c>
      <c r="N66" s="278">
        <f t="shared" si="4"/>
        <v>150200</v>
      </c>
      <c r="O66" s="276"/>
    </row>
    <row r="67" spans="1:15" x14ac:dyDescent="0.4">
      <c r="A67" s="318">
        <v>59</v>
      </c>
      <c r="B67" s="298" t="s">
        <v>345</v>
      </c>
      <c r="C67" s="180">
        <v>6</v>
      </c>
      <c r="D67" s="180" t="s">
        <v>103</v>
      </c>
      <c r="E67" s="180" t="s">
        <v>9</v>
      </c>
      <c r="F67" s="180" t="s">
        <v>3</v>
      </c>
      <c r="G67" s="279">
        <v>2546</v>
      </c>
      <c r="H67" s="179" t="s">
        <v>330</v>
      </c>
      <c r="I67" s="180">
        <v>45</v>
      </c>
      <c r="J67" s="182">
        <v>52200</v>
      </c>
      <c r="K67" s="182">
        <v>0</v>
      </c>
      <c r="L67" s="182">
        <v>0</v>
      </c>
      <c r="M67" s="278">
        <f t="shared" si="4"/>
        <v>45</v>
      </c>
      <c r="N67" s="278">
        <f t="shared" si="4"/>
        <v>52200</v>
      </c>
      <c r="O67" s="276"/>
    </row>
    <row r="68" spans="1:15" x14ac:dyDescent="0.4">
      <c r="A68" s="318">
        <v>60</v>
      </c>
      <c r="B68" s="298" t="s">
        <v>345</v>
      </c>
      <c r="C68" s="180">
        <v>7</v>
      </c>
      <c r="D68" s="180" t="s">
        <v>103</v>
      </c>
      <c r="E68" s="180" t="s">
        <v>9</v>
      </c>
      <c r="F68" s="180" t="s">
        <v>3</v>
      </c>
      <c r="G68" s="279">
        <v>2567</v>
      </c>
      <c r="H68" s="179" t="s">
        <v>331</v>
      </c>
      <c r="I68" s="180">
        <v>64</v>
      </c>
      <c r="J68" s="182">
        <v>116360</v>
      </c>
      <c r="K68" s="182">
        <v>0</v>
      </c>
      <c r="L68" s="182">
        <v>0</v>
      </c>
      <c r="M68" s="278">
        <f t="shared" si="4"/>
        <v>64</v>
      </c>
      <c r="N68" s="278">
        <f t="shared" si="4"/>
        <v>116360</v>
      </c>
      <c r="O68" s="276"/>
    </row>
    <row r="69" spans="1:15" x14ac:dyDescent="0.4">
      <c r="A69" s="318">
        <v>61</v>
      </c>
      <c r="B69" s="298" t="s">
        <v>339</v>
      </c>
      <c r="C69" s="180">
        <v>8</v>
      </c>
      <c r="D69" s="180" t="s">
        <v>103</v>
      </c>
      <c r="E69" s="180" t="s">
        <v>9</v>
      </c>
      <c r="F69" s="180" t="s">
        <v>3</v>
      </c>
      <c r="G69" s="279">
        <v>2542</v>
      </c>
      <c r="H69" s="347" t="s">
        <v>707</v>
      </c>
      <c r="I69" s="180">
        <v>44</v>
      </c>
      <c r="J69" s="182">
        <v>220400</v>
      </c>
      <c r="K69" s="182">
        <v>0</v>
      </c>
      <c r="L69" s="182">
        <v>0</v>
      </c>
      <c r="M69" s="278">
        <f t="shared" si="4"/>
        <v>44</v>
      </c>
      <c r="N69" s="278">
        <f t="shared" si="4"/>
        <v>220400</v>
      </c>
      <c r="O69" s="276"/>
    </row>
    <row r="70" spans="1:15" x14ac:dyDescent="0.4">
      <c r="A70" s="318">
        <v>62</v>
      </c>
      <c r="B70" s="298" t="s">
        <v>339</v>
      </c>
      <c r="C70" s="180">
        <v>9</v>
      </c>
      <c r="D70" s="180" t="s">
        <v>103</v>
      </c>
      <c r="E70" s="180" t="s">
        <v>9</v>
      </c>
      <c r="F70" s="180" t="s">
        <v>3</v>
      </c>
      <c r="G70" s="279">
        <v>2560</v>
      </c>
      <c r="H70" s="179" t="s">
        <v>322</v>
      </c>
      <c r="I70" s="180">
        <v>41</v>
      </c>
      <c r="J70" s="182">
        <v>53500</v>
      </c>
      <c r="K70" s="182">
        <v>0</v>
      </c>
      <c r="L70" s="182">
        <v>0</v>
      </c>
      <c r="M70" s="278">
        <f t="shared" si="4"/>
        <v>41</v>
      </c>
      <c r="N70" s="278">
        <f t="shared" si="4"/>
        <v>53500</v>
      </c>
      <c r="O70" s="276"/>
    </row>
    <row r="71" spans="1:15" x14ac:dyDescent="0.4">
      <c r="A71" s="318">
        <v>63</v>
      </c>
      <c r="B71" s="298" t="s">
        <v>347</v>
      </c>
      <c r="C71" s="180">
        <v>1</v>
      </c>
      <c r="D71" s="180" t="s">
        <v>9</v>
      </c>
      <c r="E71" s="180" t="s">
        <v>9</v>
      </c>
      <c r="F71" s="180" t="s">
        <v>3</v>
      </c>
      <c r="G71" s="279">
        <v>2558</v>
      </c>
      <c r="H71" s="179" t="s">
        <v>333</v>
      </c>
      <c r="I71" s="180">
        <v>66</v>
      </c>
      <c r="J71" s="182">
        <v>153400</v>
      </c>
      <c r="K71" s="182">
        <v>0</v>
      </c>
      <c r="L71" s="182">
        <v>0</v>
      </c>
      <c r="M71" s="278">
        <f t="shared" ref="M71:N80" si="5">I71+K71</f>
        <v>66</v>
      </c>
      <c r="N71" s="278">
        <f t="shared" si="5"/>
        <v>153400</v>
      </c>
      <c r="O71" s="276"/>
    </row>
    <row r="72" spans="1:15" x14ac:dyDescent="0.4">
      <c r="A72" s="318">
        <v>64</v>
      </c>
      <c r="B72" s="298" t="s">
        <v>336</v>
      </c>
      <c r="C72" s="180">
        <v>4</v>
      </c>
      <c r="D72" s="180" t="s">
        <v>9</v>
      </c>
      <c r="E72" s="180" t="s">
        <v>9</v>
      </c>
      <c r="F72" s="180" t="s">
        <v>3</v>
      </c>
      <c r="G72" s="279">
        <v>2560</v>
      </c>
      <c r="H72" s="179" t="s">
        <v>319</v>
      </c>
      <c r="I72" s="180">
        <v>60</v>
      </c>
      <c r="J72" s="182">
        <v>131300</v>
      </c>
      <c r="K72" s="182">
        <v>0</v>
      </c>
      <c r="L72" s="182">
        <v>0</v>
      </c>
      <c r="M72" s="278">
        <f t="shared" si="5"/>
        <v>60</v>
      </c>
      <c r="N72" s="278">
        <f t="shared" si="5"/>
        <v>131300</v>
      </c>
      <c r="O72" s="276"/>
    </row>
    <row r="73" spans="1:15" x14ac:dyDescent="0.4">
      <c r="A73" s="318">
        <v>65</v>
      </c>
      <c r="B73" s="298" t="s">
        <v>337</v>
      </c>
      <c r="C73" s="180">
        <v>5</v>
      </c>
      <c r="D73" s="180" t="s">
        <v>9</v>
      </c>
      <c r="E73" s="180" t="s">
        <v>9</v>
      </c>
      <c r="F73" s="180" t="s">
        <v>3</v>
      </c>
      <c r="G73" s="279">
        <v>2546</v>
      </c>
      <c r="H73" s="179" t="s">
        <v>320</v>
      </c>
      <c r="I73" s="180">
        <v>34</v>
      </c>
      <c r="J73" s="182">
        <v>76360</v>
      </c>
      <c r="K73" s="182">
        <v>0</v>
      </c>
      <c r="L73" s="182">
        <v>0</v>
      </c>
      <c r="M73" s="278">
        <f t="shared" si="5"/>
        <v>34</v>
      </c>
      <c r="N73" s="278">
        <f t="shared" si="5"/>
        <v>76360</v>
      </c>
      <c r="O73" s="276"/>
    </row>
    <row r="74" spans="1:15" x14ac:dyDescent="0.4">
      <c r="A74" s="318">
        <v>66</v>
      </c>
      <c r="B74" s="298" t="s">
        <v>342</v>
      </c>
      <c r="C74" s="180">
        <v>6</v>
      </c>
      <c r="D74" s="180" t="s">
        <v>9</v>
      </c>
      <c r="E74" s="180" t="s">
        <v>9</v>
      </c>
      <c r="F74" s="180" t="s">
        <v>3</v>
      </c>
      <c r="G74" s="279">
        <v>2546</v>
      </c>
      <c r="H74" s="179" t="s">
        <v>326</v>
      </c>
      <c r="I74" s="180">
        <v>59</v>
      </c>
      <c r="J74" s="182">
        <v>13000</v>
      </c>
      <c r="K74" s="182">
        <v>0</v>
      </c>
      <c r="L74" s="182">
        <v>0</v>
      </c>
      <c r="M74" s="278">
        <f t="shared" si="5"/>
        <v>59</v>
      </c>
      <c r="N74" s="278">
        <f t="shared" si="5"/>
        <v>13000</v>
      </c>
      <c r="O74" s="276"/>
    </row>
    <row r="75" spans="1:15" x14ac:dyDescent="0.4">
      <c r="A75" s="318">
        <v>67</v>
      </c>
      <c r="B75" s="298" t="s">
        <v>708</v>
      </c>
      <c r="C75" s="180">
        <v>8</v>
      </c>
      <c r="D75" s="180" t="s">
        <v>9</v>
      </c>
      <c r="E75" s="180" t="s">
        <v>9</v>
      </c>
      <c r="F75" s="180" t="s">
        <v>3</v>
      </c>
      <c r="G75" s="279">
        <v>2566</v>
      </c>
      <c r="H75" s="179" t="s">
        <v>709</v>
      </c>
      <c r="I75" s="180">
        <v>20</v>
      </c>
      <c r="J75" s="182">
        <v>106250</v>
      </c>
      <c r="K75" s="182">
        <v>0</v>
      </c>
      <c r="L75" s="182">
        <v>0</v>
      </c>
      <c r="M75" s="278">
        <f t="shared" si="5"/>
        <v>20</v>
      </c>
      <c r="N75" s="278">
        <f t="shared" si="5"/>
        <v>106250</v>
      </c>
      <c r="O75" s="276"/>
    </row>
    <row r="76" spans="1:15" x14ac:dyDescent="0.4">
      <c r="A76" s="318">
        <v>68</v>
      </c>
      <c r="B76" s="298" t="s">
        <v>721</v>
      </c>
      <c r="C76" s="180">
        <v>9</v>
      </c>
      <c r="D76" s="180" t="s">
        <v>9</v>
      </c>
      <c r="E76" s="180" t="s">
        <v>9</v>
      </c>
      <c r="F76" s="180" t="s">
        <v>3</v>
      </c>
      <c r="G76" s="279">
        <v>2545</v>
      </c>
      <c r="H76" s="169" t="s">
        <v>321</v>
      </c>
      <c r="I76" s="180">
        <v>43</v>
      </c>
      <c r="J76" s="182">
        <v>32800</v>
      </c>
      <c r="K76" s="182">
        <v>0</v>
      </c>
      <c r="L76" s="182">
        <v>0</v>
      </c>
      <c r="M76" s="278">
        <f t="shared" si="5"/>
        <v>43</v>
      </c>
      <c r="N76" s="278">
        <f t="shared" si="5"/>
        <v>32800</v>
      </c>
      <c r="O76" s="276"/>
    </row>
    <row r="77" spans="1:15" x14ac:dyDescent="0.4">
      <c r="A77" s="318">
        <v>69</v>
      </c>
      <c r="B77" s="298" t="s">
        <v>722</v>
      </c>
      <c r="C77" s="180">
        <v>9</v>
      </c>
      <c r="D77" s="180" t="s">
        <v>9</v>
      </c>
      <c r="E77" s="180" t="s">
        <v>9</v>
      </c>
      <c r="F77" s="180" t="s">
        <v>3</v>
      </c>
      <c r="G77" s="279">
        <v>2565</v>
      </c>
      <c r="H77" s="179" t="s">
        <v>710</v>
      </c>
      <c r="I77" s="180">
        <v>28</v>
      </c>
      <c r="J77" s="182">
        <v>3620</v>
      </c>
      <c r="K77" s="182">
        <v>0</v>
      </c>
      <c r="L77" s="182">
        <v>0</v>
      </c>
      <c r="M77" s="278">
        <f t="shared" si="5"/>
        <v>28</v>
      </c>
      <c r="N77" s="278">
        <f t="shared" si="5"/>
        <v>3620</v>
      </c>
      <c r="O77" s="276"/>
    </row>
    <row r="78" spans="1:15" x14ac:dyDescent="0.4">
      <c r="A78" s="318">
        <v>70</v>
      </c>
      <c r="B78" s="298" t="s">
        <v>341</v>
      </c>
      <c r="C78" s="180">
        <v>1</v>
      </c>
      <c r="D78" s="180" t="s">
        <v>324</v>
      </c>
      <c r="E78" s="180" t="s">
        <v>9</v>
      </c>
      <c r="F78" s="180" t="s">
        <v>3</v>
      </c>
      <c r="G78" s="279">
        <v>2544</v>
      </c>
      <c r="H78" s="179" t="s">
        <v>325</v>
      </c>
      <c r="I78" s="180">
        <v>71</v>
      </c>
      <c r="J78" s="182">
        <v>316570</v>
      </c>
      <c r="K78" s="182">
        <v>0</v>
      </c>
      <c r="L78" s="182">
        <v>0</v>
      </c>
      <c r="M78" s="278">
        <f t="shared" si="5"/>
        <v>71</v>
      </c>
      <c r="N78" s="278">
        <f t="shared" si="5"/>
        <v>316570</v>
      </c>
      <c r="O78" s="276"/>
    </row>
    <row r="79" spans="1:15" x14ac:dyDescent="0.4">
      <c r="A79" s="318">
        <v>71</v>
      </c>
      <c r="B79" s="298" t="s">
        <v>344</v>
      </c>
      <c r="C79" s="180">
        <v>1</v>
      </c>
      <c r="D79" s="180" t="s">
        <v>328</v>
      </c>
      <c r="E79" s="180" t="s">
        <v>9</v>
      </c>
      <c r="F79" s="180" t="s">
        <v>3</v>
      </c>
      <c r="G79" s="279">
        <v>2546</v>
      </c>
      <c r="H79" s="179" t="s">
        <v>329</v>
      </c>
      <c r="I79" s="180">
        <v>198</v>
      </c>
      <c r="J79" s="182">
        <v>317276</v>
      </c>
      <c r="K79" s="182">
        <v>0</v>
      </c>
      <c r="L79" s="182">
        <v>0</v>
      </c>
      <c r="M79" s="278">
        <f t="shared" si="5"/>
        <v>198</v>
      </c>
      <c r="N79" s="278">
        <f t="shared" si="5"/>
        <v>317276</v>
      </c>
      <c r="O79" s="276"/>
    </row>
    <row r="80" spans="1:15" x14ac:dyDescent="0.4">
      <c r="A80" s="318">
        <v>72</v>
      </c>
      <c r="B80" s="298" t="s">
        <v>348</v>
      </c>
      <c r="C80" s="180">
        <v>2</v>
      </c>
      <c r="D80" s="180" t="s">
        <v>328</v>
      </c>
      <c r="E80" s="180" t="s">
        <v>9</v>
      </c>
      <c r="F80" s="180" t="s">
        <v>3</v>
      </c>
      <c r="G80" s="279">
        <v>2544</v>
      </c>
      <c r="H80" s="179" t="s">
        <v>334</v>
      </c>
      <c r="I80" s="180">
        <v>43</v>
      </c>
      <c r="J80" s="182">
        <v>26000</v>
      </c>
      <c r="K80" s="182">
        <v>0</v>
      </c>
      <c r="L80" s="182">
        <v>0</v>
      </c>
      <c r="M80" s="278">
        <f t="shared" si="5"/>
        <v>43</v>
      </c>
      <c r="N80" s="278">
        <f t="shared" si="5"/>
        <v>26000</v>
      </c>
      <c r="O80" s="276"/>
    </row>
    <row r="81" spans="1:15" ht="21.6" thickBot="1" x14ac:dyDescent="0.45">
      <c r="A81" s="285"/>
      <c r="B81" s="327"/>
      <c r="C81" s="285"/>
      <c r="D81" s="285" t="s">
        <v>2</v>
      </c>
      <c r="E81" s="326"/>
      <c r="F81" s="326"/>
      <c r="G81" s="285"/>
      <c r="H81" s="326"/>
      <c r="I81" s="285"/>
      <c r="J81" s="328">
        <f>SUM(J55:J80)</f>
        <v>2852582</v>
      </c>
      <c r="K81" s="329">
        <f>SUM(K55:K80)</f>
        <v>0</v>
      </c>
      <c r="L81" s="328">
        <f>SUM(L55:L80)</f>
        <v>0</v>
      </c>
      <c r="M81" s="328">
        <f>SUM(M55:M80)</f>
        <v>1527</v>
      </c>
      <c r="N81" s="328">
        <f>SUM(N55:N80)</f>
        <v>2852582</v>
      </c>
      <c r="O81" s="282"/>
    </row>
    <row r="82" spans="1:15" x14ac:dyDescent="0.4">
      <c r="A82" s="454">
        <v>73</v>
      </c>
      <c r="B82" s="455" t="s">
        <v>105</v>
      </c>
      <c r="C82" s="456">
        <v>1</v>
      </c>
      <c r="D82" s="457" t="s">
        <v>106</v>
      </c>
      <c r="E82" s="458" t="s">
        <v>12</v>
      </c>
      <c r="F82" s="458" t="s">
        <v>3</v>
      </c>
      <c r="G82" s="458" t="s">
        <v>107</v>
      </c>
      <c r="H82" s="459" t="s">
        <v>108</v>
      </c>
      <c r="I82" s="458">
        <v>311</v>
      </c>
      <c r="J82" s="460">
        <v>200850</v>
      </c>
      <c r="K82" s="461">
        <v>40</v>
      </c>
      <c r="L82" s="460">
        <v>8000</v>
      </c>
      <c r="M82" s="462">
        <f t="shared" ref="M82:N94" si="6">I82+K82</f>
        <v>351</v>
      </c>
      <c r="N82" s="462">
        <f t="shared" si="6"/>
        <v>208850</v>
      </c>
      <c r="O82" s="459"/>
    </row>
    <row r="83" spans="1:15" x14ac:dyDescent="0.4">
      <c r="A83" s="454">
        <v>74</v>
      </c>
      <c r="B83" s="463" t="s">
        <v>968</v>
      </c>
      <c r="C83" s="456">
        <v>2</v>
      </c>
      <c r="D83" s="457" t="s">
        <v>106</v>
      </c>
      <c r="E83" s="458" t="s">
        <v>12</v>
      </c>
      <c r="F83" s="458" t="s">
        <v>3</v>
      </c>
      <c r="G83" s="458" t="s">
        <v>975</v>
      </c>
      <c r="H83" s="459" t="s">
        <v>969</v>
      </c>
      <c r="I83" s="458">
        <v>0</v>
      </c>
      <c r="J83" s="460">
        <v>0</v>
      </c>
      <c r="K83" s="461">
        <v>20</v>
      </c>
      <c r="L83" s="460">
        <v>1000</v>
      </c>
      <c r="M83" s="462">
        <f t="shared" si="6"/>
        <v>20</v>
      </c>
      <c r="N83" s="462">
        <f t="shared" si="6"/>
        <v>1000</v>
      </c>
      <c r="O83" s="458" t="s">
        <v>976</v>
      </c>
    </row>
    <row r="84" spans="1:15" x14ac:dyDescent="0.4">
      <c r="A84" s="454">
        <v>75</v>
      </c>
      <c r="B84" s="463" t="s">
        <v>984</v>
      </c>
      <c r="C84" s="456">
        <v>3</v>
      </c>
      <c r="D84" s="457" t="s">
        <v>106</v>
      </c>
      <c r="E84" s="458" t="s">
        <v>12</v>
      </c>
      <c r="F84" s="458" t="s">
        <v>3</v>
      </c>
      <c r="G84" s="464" t="s">
        <v>985</v>
      </c>
      <c r="H84" s="459" t="s">
        <v>986</v>
      </c>
      <c r="I84" s="458">
        <v>30</v>
      </c>
      <c r="J84" s="460">
        <v>10000</v>
      </c>
      <c r="K84" s="461">
        <v>15</v>
      </c>
      <c r="L84" s="460">
        <v>1500</v>
      </c>
      <c r="M84" s="462">
        <f t="shared" si="6"/>
        <v>45</v>
      </c>
      <c r="N84" s="462">
        <f t="shared" si="6"/>
        <v>11500</v>
      </c>
      <c r="O84" s="458"/>
    </row>
    <row r="85" spans="1:15" x14ac:dyDescent="0.4">
      <c r="A85" s="454">
        <v>76</v>
      </c>
      <c r="B85" s="463" t="s">
        <v>792</v>
      </c>
      <c r="C85" s="456">
        <v>5</v>
      </c>
      <c r="D85" s="457" t="s">
        <v>106</v>
      </c>
      <c r="E85" s="458" t="s">
        <v>12</v>
      </c>
      <c r="F85" s="458" t="s">
        <v>3</v>
      </c>
      <c r="G85" s="458" t="s">
        <v>793</v>
      </c>
      <c r="H85" s="459" t="s">
        <v>794</v>
      </c>
      <c r="I85" s="458">
        <v>109</v>
      </c>
      <c r="J85" s="460">
        <v>21374</v>
      </c>
      <c r="K85" s="461">
        <v>25</v>
      </c>
      <c r="L85" s="460">
        <v>1500</v>
      </c>
      <c r="M85" s="462">
        <f t="shared" si="6"/>
        <v>134</v>
      </c>
      <c r="N85" s="462">
        <f t="shared" si="6"/>
        <v>22874</v>
      </c>
      <c r="O85" s="465"/>
    </row>
    <row r="86" spans="1:15" x14ac:dyDescent="0.4">
      <c r="A86" s="454">
        <v>77</v>
      </c>
      <c r="B86" s="463" t="s">
        <v>735</v>
      </c>
      <c r="C86" s="456">
        <v>2</v>
      </c>
      <c r="D86" s="457" t="s">
        <v>736</v>
      </c>
      <c r="E86" s="458" t="s">
        <v>12</v>
      </c>
      <c r="F86" s="458" t="s">
        <v>3</v>
      </c>
      <c r="G86" s="464">
        <v>243478</v>
      </c>
      <c r="H86" s="459" t="s">
        <v>737</v>
      </c>
      <c r="I86" s="458">
        <v>45</v>
      </c>
      <c r="J86" s="460">
        <v>10000</v>
      </c>
      <c r="K86" s="461">
        <v>25</v>
      </c>
      <c r="L86" s="460">
        <v>2500</v>
      </c>
      <c r="M86" s="462">
        <f t="shared" si="6"/>
        <v>70</v>
      </c>
      <c r="N86" s="462">
        <f t="shared" si="6"/>
        <v>12500</v>
      </c>
      <c r="O86" s="465"/>
    </row>
    <row r="87" spans="1:15" x14ac:dyDescent="0.4">
      <c r="A87" s="454">
        <v>78</v>
      </c>
      <c r="B87" s="463" t="s">
        <v>981</v>
      </c>
      <c r="C87" s="456">
        <v>2</v>
      </c>
      <c r="D87" s="457" t="s">
        <v>802</v>
      </c>
      <c r="E87" s="458" t="s">
        <v>12</v>
      </c>
      <c r="F87" s="458" t="s">
        <v>3</v>
      </c>
      <c r="G87" s="464" t="s">
        <v>982</v>
      </c>
      <c r="H87" s="459" t="s">
        <v>983</v>
      </c>
      <c r="I87" s="458">
        <v>65</v>
      </c>
      <c r="J87" s="460">
        <v>19897</v>
      </c>
      <c r="K87" s="461">
        <v>20</v>
      </c>
      <c r="L87" s="460">
        <v>2000</v>
      </c>
      <c r="M87" s="462">
        <f t="shared" si="6"/>
        <v>85</v>
      </c>
      <c r="N87" s="462">
        <f t="shared" si="6"/>
        <v>21897</v>
      </c>
      <c r="O87" s="465"/>
    </row>
    <row r="88" spans="1:15" x14ac:dyDescent="0.4">
      <c r="A88" s="454">
        <v>79</v>
      </c>
      <c r="B88" s="463" t="s">
        <v>801</v>
      </c>
      <c r="C88" s="456">
        <v>5</v>
      </c>
      <c r="D88" s="457" t="s">
        <v>802</v>
      </c>
      <c r="E88" s="458" t="s">
        <v>12</v>
      </c>
      <c r="F88" s="458" t="s">
        <v>3</v>
      </c>
      <c r="G88" s="464" t="s">
        <v>803</v>
      </c>
      <c r="H88" s="459" t="s">
        <v>804</v>
      </c>
      <c r="I88" s="458">
        <v>20</v>
      </c>
      <c r="J88" s="460">
        <v>2000</v>
      </c>
      <c r="K88" s="461">
        <v>15</v>
      </c>
      <c r="L88" s="460">
        <v>2500</v>
      </c>
      <c r="M88" s="462">
        <f t="shared" si="6"/>
        <v>35</v>
      </c>
      <c r="N88" s="462">
        <f t="shared" si="6"/>
        <v>4500</v>
      </c>
      <c r="O88" s="466"/>
    </row>
    <row r="89" spans="1:15" x14ac:dyDescent="0.4">
      <c r="A89" s="454">
        <v>80</v>
      </c>
      <c r="B89" s="467" t="s">
        <v>738</v>
      </c>
      <c r="C89" s="466">
        <v>2</v>
      </c>
      <c r="D89" s="466" t="s">
        <v>110</v>
      </c>
      <c r="E89" s="466" t="s">
        <v>12</v>
      </c>
      <c r="F89" s="466" t="s">
        <v>3</v>
      </c>
      <c r="G89" s="466" t="s">
        <v>739</v>
      </c>
      <c r="H89" s="465" t="s">
        <v>734</v>
      </c>
      <c r="I89" s="466">
        <v>35</v>
      </c>
      <c r="J89" s="468">
        <v>15000</v>
      </c>
      <c r="K89" s="469">
        <v>25</v>
      </c>
      <c r="L89" s="468">
        <v>3000</v>
      </c>
      <c r="M89" s="462">
        <f t="shared" si="6"/>
        <v>60</v>
      </c>
      <c r="N89" s="462">
        <f t="shared" si="6"/>
        <v>18000</v>
      </c>
      <c r="O89" s="466"/>
    </row>
    <row r="90" spans="1:15" x14ac:dyDescent="0.4">
      <c r="A90" s="454">
        <v>81</v>
      </c>
      <c r="B90" s="467" t="s">
        <v>113</v>
      </c>
      <c r="C90" s="466">
        <v>3</v>
      </c>
      <c r="D90" s="466" t="s">
        <v>110</v>
      </c>
      <c r="E90" s="466" t="s">
        <v>12</v>
      </c>
      <c r="F90" s="466" t="s">
        <v>3</v>
      </c>
      <c r="G90" s="466" t="s">
        <v>114</v>
      </c>
      <c r="H90" s="465" t="s">
        <v>115</v>
      </c>
      <c r="I90" s="466">
        <v>140</v>
      </c>
      <c r="J90" s="468">
        <v>18500</v>
      </c>
      <c r="K90" s="469">
        <v>15</v>
      </c>
      <c r="L90" s="468">
        <v>1500</v>
      </c>
      <c r="M90" s="462">
        <f t="shared" si="6"/>
        <v>155</v>
      </c>
      <c r="N90" s="462">
        <f t="shared" si="6"/>
        <v>20000</v>
      </c>
      <c r="O90" s="465"/>
    </row>
    <row r="91" spans="1:15" x14ac:dyDescent="0.4">
      <c r="A91" s="454">
        <v>82</v>
      </c>
      <c r="B91" s="467" t="s">
        <v>109</v>
      </c>
      <c r="C91" s="466">
        <v>4</v>
      </c>
      <c r="D91" s="466" t="s">
        <v>110</v>
      </c>
      <c r="E91" s="466" t="s">
        <v>12</v>
      </c>
      <c r="F91" s="466" t="s">
        <v>3</v>
      </c>
      <c r="G91" s="466" t="s">
        <v>111</v>
      </c>
      <c r="H91" s="465" t="s">
        <v>112</v>
      </c>
      <c r="I91" s="466">
        <v>190</v>
      </c>
      <c r="J91" s="468">
        <v>83100</v>
      </c>
      <c r="K91" s="469">
        <v>25</v>
      </c>
      <c r="L91" s="468">
        <v>5000</v>
      </c>
      <c r="M91" s="462">
        <f t="shared" si="6"/>
        <v>215</v>
      </c>
      <c r="N91" s="462">
        <f t="shared" si="6"/>
        <v>88100</v>
      </c>
      <c r="O91" s="465"/>
    </row>
    <row r="92" spans="1:15" x14ac:dyDescent="0.4">
      <c r="A92" s="454">
        <v>83</v>
      </c>
      <c r="B92" s="467" t="s">
        <v>798</v>
      </c>
      <c r="C92" s="466">
        <v>6</v>
      </c>
      <c r="D92" s="466" t="s">
        <v>110</v>
      </c>
      <c r="E92" s="466" t="s">
        <v>12</v>
      </c>
      <c r="F92" s="466" t="s">
        <v>3</v>
      </c>
      <c r="G92" s="466" t="s">
        <v>799</v>
      </c>
      <c r="H92" s="465" t="s">
        <v>800</v>
      </c>
      <c r="I92" s="466">
        <v>70</v>
      </c>
      <c r="J92" s="468">
        <v>7000</v>
      </c>
      <c r="K92" s="469">
        <v>12</v>
      </c>
      <c r="L92" s="468">
        <v>1000</v>
      </c>
      <c r="M92" s="462">
        <f t="shared" si="6"/>
        <v>82</v>
      </c>
      <c r="N92" s="462">
        <f t="shared" si="6"/>
        <v>8000</v>
      </c>
      <c r="O92" s="465"/>
    </row>
    <row r="93" spans="1:15" x14ac:dyDescent="0.4">
      <c r="A93" s="454">
        <v>84</v>
      </c>
      <c r="B93" s="467" t="s">
        <v>116</v>
      </c>
      <c r="C93" s="466">
        <v>9</v>
      </c>
      <c r="D93" s="466" t="s">
        <v>106</v>
      </c>
      <c r="E93" s="466" t="s">
        <v>12</v>
      </c>
      <c r="F93" s="466" t="s">
        <v>3</v>
      </c>
      <c r="G93" s="466" t="s">
        <v>117</v>
      </c>
      <c r="H93" s="465" t="s">
        <v>118</v>
      </c>
      <c r="I93" s="466">
        <v>119</v>
      </c>
      <c r="J93" s="468">
        <v>25500</v>
      </c>
      <c r="K93" s="469">
        <v>0</v>
      </c>
      <c r="L93" s="468">
        <v>0</v>
      </c>
      <c r="M93" s="462">
        <f t="shared" si="6"/>
        <v>119</v>
      </c>
      <c r="N93" s="462">
        <f t="shared" si="6"/>
        <v>25500</v>
      </c>
      <c r="O93" s="465"/>
    </row>
    <row r="94" spans="1:15" x14ac:dyDescent="0.4">
      <c r="A94" s="454">
        <v>85</v>
      </c>
      <c r="B94" s="467" t="s">
        <v>119</v>
      </c>
      <c r="C94" s="466">
        <v>5</v>
      </c>
      <c r="D94" s="466" t="s">
        <v>12</v>
      </c>
      <c r="E94" s="466" t="s">
        <v>12</v>
      </c>
      <c r="F94" s="466" t="s">
        <v>3</v>
      </c>
      <c r="G94" s="466" t="s">
        <v>120</v>
      </c>
      <c r="H94" s="465" t="s">
        <v>121</v>
      </c>
      <c r="I94" s="466">
        <v>20</v>
      </c>
      <c r="J94" s="469">
        <v>800</v>
      </c>
      <c r="K94" s="469">
        <v>20</v>
      </c>
      <c r="L94" s="469">
        <v>2000</v>
      </c>
      <c r="M94" s="462">
        <f t="shared" si="6"/>
        <v>40</v>
      </c>
      <c r="N94" s="462">
        <f t="shared" si="6"/>
        <v>2800</v>
      </c>
      <c r="O94" s="465"/>
    </row>
    <row r="95" spans="1:15" x14ac:dyDescent="0.4">
      <c r="A95" s="454">
        <v>86</v>
      </c>
      <c r="B95" s="467" t="s">
        <v>795</v>
      </c>
      <c r="C95" s="466">
        <v>7</v>
      </c>
      <c r="D95" s="466" t="s">
        <v>12</v>
      </c>
      <c r="E95" s="466" t="s">
        <v>12</v>
      </c>
      <c r="F95" s="466" t="s">
        <v>3</v>
      </c>
      <c r="G95" s="466" t="s">
        <v>796</v>
      </c>
      <c r="H95" s="465" t="s">
        <v>797</v>
      </c>
      <c r="I95" s="466">
        <v>74</v>
      </c>
      <c r="J95" s="469">
        <v>36049</v>
      </c>
      <c r="K95" s="469">
        <v>15</v>
      </c>
      <c r="L95" s="469">
        <v>1500</v>
      </c>
      <c r="M95" s="462">
        <f t="shared" ref="M95:M96" si="7">I95+K95</f>
        <v>89</v>
      </c>
      <c r="N95" s="462">
        <f t="shared" ref="N95:N96" si="8">J95+L95</f>
        <v>37549</v>
      </c>
      <c r="O95" s="465"/>
    </row>
    <row r="96" spans="1:15" x14ac:dyDescent="0.4">
      <c r="A96" s="454">
        <v>87</v>
      </c>
      <c r="B96" s="467" t="s">
        <v>977</v>
      </c>
      <c r="C96" s="466">
        <v>9</v>
      </c>
      <c r="D96" s="466" t="s">
        <v>978</v>
      </c>
      <c r="E96" s="466" t="s">
        <v>12</v>
      </c>
      <c r="F96" s="466" t="s">
        <v>3</v>
      </c>
      <c r="G96" s="466" t="s">
        <v>979</v>
      </c>
      <c r="H96" s="465" t="s">
        <v>980</v>
      </c>
      <c r="I96" s="466">
        <v>20</v>
      </c>
      <c r="J96" s="469">
        <v>4800</v>
      </c>
      <c r="K96" s="469">
        <v>25</v>
      </c>
      <c r="L96" s="469">
        <v>2500</v>
      </c>
      <c r="M96" s="462">
        <f t="shared" si="7"/>
        <v>45</v>
      </c>
      <c r="N96" s="462">
        <f t="shared" si="8"/>
        <v>7300</v>
      </c>
      <c r="O96" s="465"/>
    </row>
    <row r="97" spans="1:15" ht="21.6" thickBot="1" x14ac:dyDescent="0.45">
      <c r="A97" s="326"/>
      <c r="B97" s="327"/>
      <c r="C97" s="285"/>
      <c r="D97" s="285" t="s">
        <v>2</v>
      </c>
      <c r="E97" s="326"/>
      <c r="F97" s="326"/>
      <c r="G97" s="285"/>
      <c r="H97" s="326"/>
      <c r="I97" s="285"/>
      <c r="J97" s="328">
        <f>SUM(J82:J96)</f>
        <v>454870</v>
      </c>
      <c r="K97" s="329">
        <f>SUM(K82:K96)</f>
        <v>297</v>
      </c>
      <c r="L97" s="328">
        <f t="shared" ref="L97:N97" si="9">SUM(L82:L96)</f>
        <v>35500</v>
      </c>
      <c r="M97" s="328">
        <f t="shared" si="9"/>
        <v>1545</v>
      </c>
      <c r="N97" s="328">
        <f t="shared" si="9"/>
        <v>490370</v>
      </c>
      <c r="O97" s="282"/>
    </row>
    <row r="98" spans="1:15" x14ac:dyDescent="0.4">
      <c r="A98" s="180">
        <v>88</v>
      </c>
      <c r="B98" s="276" t="s">
        <v>125</v>
      </c>
      <c r="C98" s="279">
        <v>6</v>
      </c>
      <c r="D98" s="348" t="s">
        <v>126</v>
      </c>
      <c r="E98" s="180" t="s">
        <v>8</v>
      </c>
      <c r="F98" s="180" t="s">
        <v>3</v>
      </c>
      <c r="G98" s="180">
        <v>2566</v>
      </c>
      <c r="H98" s="276" t="s">
        <v>127</v>
      </c>
      <c r="I98" s="180">
        <v>98</v>
      </c>
      <c r="J98" s="182">
        <v>4200</v>
      </c>
      <c r="K98" s="325">
        <v>0</v>
      </c>
      <c r="L98" s="182">
        <v>0</v>
      </c>
      <c r="M98" s="278">
        <f t="shared" ref="M98:N113" si="10">I98+K98</f>
        <v>98</v>
      </c>
      <c r="N98" s="278">
        <f t="shared" si="10"/>
        <v>4200</v>
      </c>
      <c r="O98" s="290"/>
    </row>
    <row r="99" spans="1:15" x14ac:dyDescent="0.4">
      <c r="A99" s="291">
        <v>89</v>
      </c>
      <c r="B99" s="324" t="s">
        <v>873</v>
      </c>
      <c r="C99" s="279">
        <v>1</v>
      </c>
      <c r="D99" s="348" t="s">
        <v>123</v>
      </c>
      <c r="E99" s="180" t="s">
        <v>8</v>
      </c>
      <c r="F99" s="180" t="s">
        <v>3</v>
      </c>
      <c r="G99" s="180">
        <v>2543</v>
      </c>
      <c r="H99" s="276" t="s">
        <v>874</v>
      </c>
      <c r="I99" s="180">
        <v>314</v>
      </c>
      <c r="J99" s="182">
        <v>1231680</v>
      </c>
      <c r="K99" s="325">
        <v>30</v>
      </c>
      <c r="L99" s="182">
        <v>3000</v>
      </c>
      <c r="M99" s="278">
        <f t="shared" si="10"/>
        <v>344</v>
      </c>
      <c r="N99" s="278">
        <f t="shared" si="10"/>
        <v>1234680</v>
      </c>
      <c r="O99" s="290"/>
    </row>
    <row r="100" spans="1:15" x14ac:dyDescent="0.4">
      <c r="A100" s="180">
        <v>90</v>
      </c>
      <c r="B100" s="324" t="s">
        <v>875</v>
      </c>
      <c r="C100" s="279">
        <v>2</v>
      </c>
      <c r="D100" s="348" t="s">
        <v>123</v>
      </c>
      <c r="E100" s="180" t="s">
        <v>8</v>
      </c>
      <c r="F100" s="180" t="s">
        <v>3</v>
      </c>
      <c r="G100" s="180">
        <v>2552</v>
      </c>
      <c r="H100" s="276" t="s">
        <v>876</v>
      </c>
      <c r="I100" s="180">
        <v>152</v>
      </c>
      <c r="J100" s="182">
        <v>876400</v>
      </c>
      <c r="K100" s="325">
        <v>30</v>
      </c>
      <c r="L100" s="182">
        <v>2000</v>
      </c>
      <c r="M100" s="278">
        <f t="shared" si="10"/>
        <v>182</v>
      </c>
      <c r="N100" s="278">
        <f t="shared" si="10"/>
        <v>878400</v>
      </c>
      <c r="O100" s="290"/>
    </row>
    <row r="101" spans="1:15" x14ac:dyDescent="0.4">
      <c r="A101" s="180">
        <v>91</v>
      </c>
      <c r="B101" s="324" t="s">
        <v>877</v>
      </c>
      <c r="C101" s="279">
        <v>3</v>
      </c>
      <c r="D101" s="348" t="s">
        <v>123</v>
      </c>
      <c r="E101" s="180" t="s">
        <v>8</v>
      </c>
      <c r="F101" s="180" t="s">
        <v>3</v>
      </c>
      <c r="G101" s="180">
        <v>2542</v>
      </c>
      <c r="H101" s="276" t="s">
        <v>878</v>
      </c>
      <c r="I101" s="180">
        <v>75</v>
      </c>
      <c r="J101" s="182">
        <v>151220</v>
      </c>
      <c r="K101" s="325">
        <v>65</v>
      </c>
      <c r="L101" s="182">
        <v>3000</v>
      </c>
      <c r="M101" s="278">
        <f t="shared" si="10"/>
        <v>140</v>
      </c>
      <c r="N101" s="278">
        <f t="shared" si="10"/>
        <v>154220</v>
      </c>
      <c r="O101" s="290"/>
    </row>
    <row r="102" spans="1:15" x14ac:dyDescent="0.4">
      <c r="A102" s="291">
        <v>92</v>
      </c>
      <c r="B102" s="324" t="s">
        <v>879</v>
      </c>
      <c r="C102" s="279">
        <v>4</v>
      </c>
      <c r="D102" s="348" t="s">
        <v>123</v>
      </c>
      <c r="E102" s="180" t="s">
        <v>8</v>
      </c>
      <c r="F102" s="180" t="s">
        <v>3</v>
      </c>
      <c r="G102" s="180">
        <v>2546</v>
      </c>
      <c r="H102" s="276" t="s">
        <v>880</v>
      </c>
      <c r="I102" s="180">
        <v>38</v>
      </c>
      <c r="J102" s="182">
        <v>53040</v>
      </c>
      <c r="K102" s="325">
        <v>45</v>
      </c>
      <c r="L102" s="182">
        <v>2000</v>
      </c>
      <c r="M102" s="278">
        <f t="shared" si="10"/>
        <v>83</v>
      </c>
      <c r="N102" s="278">
        <f t="shared" si="10"/>
        <v>55040</v>
      </c>
      <c r="O102" s="290"/>
    </row>
    <row r="103" spans="1:15" x14ac:dyDescent="0.4">
      <c r="A103" s="180">
        <v>93</v>
      </c>
      <c r="B103" s="324" t="s">
        <v>881</v>
      </c>
      <c r="C103" s="279">
        <v>7</v>
      </c>
      <c r="D103" s="348" t="s">
        <v>123</v>
      </c>
      <c r="E103" s="180" t="s">
        <v>8</v>
      </c>
      <c r="F103" s="180" t="s">
        <v>3</v>
      </c>
      <c r="G103" s="180">
        <v>2546</v>
      </c>
      <c r="H103" s="276" t="s">
        <v>882</v>
      </c>
      <c r="I103" s="180">
        <v>140</v>
      </c>
      <c r="J103" s="182">
        <v>455860</v>
      </c>
      <c r="K103" s="325">
        <v>30</v>
      </c>
      <c r="L103" s="182">
        <v>3000</v>
      </c>
      <c r="M103" s="278">
        <f t="shared" si="10"/>
        <v>170</v>
      </c>
      <c r="N103" s="278">
        <f t="shared" si="10"/>
        <v>458860</v>
      </c>
      <c r="O103" s="290"/>
    </row>
    <row r="104" spans="1:15" x14ac:dyDescent="0.4">
      <c r="A104" s="180">
        <v>94</v>
      </c>
      <c r="B104" s="324" t="s">
        <v>883</v>
      </c>
      <c r="C104" s="279">
        <v>8</v>
      </c>
      <c r="D104" s="348" t="s">
        <v>123</v>
      </c>
      <c r="E104" s="180" t="s">
        <v>8</v>
      </c>
      <c r="F104" s="180" t="s">
        <v>3</v>
      </c>
      <c r="G104" s="180">
        <v>2545</v>
      </c>
      <c r="H104" s="276" t="s">
        <v>884</v>
      </c>
      <c r="I104" s="180">
        <v>192</v>
      </c>
      <c r="J104" s="182">
        <v>261400</v>
      </c>
      <c r="K104" s="325">
        <v>30</v>
      </c>
      <c r="L104" s="182">
        <v>2000</v>
      </c>
      <c r="M104" s="278">
        <f t="shared" si="10"/>
        <v>222</v>
      </c>
      <c r="N104" s="278">
        <f t="shared" si="10"/>
        <v>263400</v>
      </c>
      <c r="O104" s="290"/>
    </row>
    <row r="105" spans="1:15" x14ac:dyDescent="0.4">
      <c r="A105" s="291">
        <v>95</v>
      </c>
      <c r="B105" s="324" t="s">
        <v>128</v>
      </c>
      <c r="C105" s="279">
        <v>9</v>
      </c>
      <c r="D105" s="348" t="s">
        <v>123</v>
      </c>
      <c r="E105" s="180" t="s">
        <v>8</v>
      </c>
      <c r="F105" s="180" t="s">
        <v>3</v>
      </c>
      <c r="G105" s="180">
        <v>2566</v>
      </c>
      <c r="H105" s="276" t="s">
        <v>129</v>
      </c>
      <c r="I105" s="180">
        <v>85</v>
      </c>
      <c r="J105" s="182">
        <v>4240</v>
      </c>
      <c r="K105" s="325">
        <v>0</v>
      </c>
      <c r="L105" s="182">
        <v>0</v>
      </c>
      <c r="M105" s="278">
        <f t="shared" si="10"/>
        <v>85</v>
      </c>
      <c r="N105" s="278">
        <f t="shared" si="10"/>
        <v>4240</v>
      </c>
      <c r="O105" s="276"/>
    </row>
    <row r="106" spans="1:15" x14ac:dyDescent="0.4">
      <c r="A106" s="180">
        <v>96</v>
      </c>
      <c r="B106" s="324" t="s">
        <v>139</v>
      </c>
      <c r="C106" s="279">
        <v>11</v>
      </c>
      <c r="D106" s="348" t="s">
        <v>123</v>
      </c>
      <c r="E106" s="180" t="s">
        <v>8</v>
      </c>
      <c r="F106" s="180" t="s">
        <v>3</v>
      </c>
      <c r="G106" s="180">
        <v>2566</v>
      </c>
      <c r="H106" s="276" t="s">
        <v>140</v>
      </c>
      <c r="I106" s="180">
        <v>143</v>
      </c>
      <c r="J106" s="182">
        <v>8850</v>
      </c>
      <c r="K106" s="325">
        <v>0</v>
      </c>
      <c r="L106" s="182">
        <v>0</v>
      </c>
      <c r="M106" s="278">
        <f t="shared" si="10"/>
        <v>143</v>
      </c>
      <c r="N106" s="278">
        <f t="shared" si="10"/>
        <v>8850</v>
      </c>
      <c r="O106" s="276"/>
    </row>
    <row r="107" spans="1:15" x14ac:dyDescent="0.4">
      <c r="A107" s="180">
        <v>97</v>
      </c>
      <c r="B107" s="322" t="s">
        <v>122</v>
      </c>
      <c r="C107" s="318">
        <v>12</v>
      </c>
      <c r="D107" s="319" t="s">
        <v>123</v>
      </c>
      <c r="E107" s="291" t="s">
        <v>8</v>
      </c>
      <c r="F107" s="291" t="s">
        <v>3</v>
      </c>
      <c r="G107" s="291">
        <v>2566</v>
      </c>
      <c r="H107" s="290" t="s">
        <v>124</v>
      </c>
      <c r="I107" s="291">
        <v>107</v>
      </c>
      <c r="J107" s="320">
        <v>4950</v>
      </c>
      <c r="K107" s="321">
        <v>0</v>
      </c>
      <c r="L107" s="320">
        <v>0</v>
      </c>
      <c r="M107" s="278">
        <f t="shared" si="10"/>
        <v>107</v>
      </c>
      <c r="N107" s="278">
        <f t="shared" si="10"/>
        <v>4950</v>
      </c>
      <c r="O107" s="276"/>
    </row>
    <row r="108" spans="1:15" x14ac:dyDescent="0.4">
      <c r="A108" s="291">
        <v>98</v>
      </c>
      <c r="B108" s="324" t="s">
        <v>130</v>
      </c>
      <c r="C108" s="279">
        <v>1</v>
      </c>
      <c r="D108" s="348" t="s">
        <v>131</v>
      </c>
      <c r="E108" s="180" t="s">
        <v>8</v>
      </c>
      <c r="F108" s="180" t="s">
        <v>3</v>
      </c>
      <c r="G108" s="180">
        <v>2566</v>
      </c>
      <c r="H108" s="276" t="s">
        <v>132</v>
      </c>
      <c r="I108" s="180">
        <v>90</v>
      </c>
      <c r="J108" s="182">
        <v>3720</v>
      </c>
      <c r="K108" s="325">
        <v>0</v>
      </c>
      <c r="L108" s="182">
        <v>0</v>
      </c>
      <c r="M108" s="278">
        <f t="shared" si="10"/>
        <v>90</v>
      </c>
      <c r="N108" s="278">
        <f t="shared" si="10"/>
        <v>3720</v>
      </c>
      <c r="O108" s="276"/>
    </row>
    <row r="109" spans="1:15" x14ac:dyDescent="0.4">
      <c r="A109" s="180">
        <v>99</v>
      </c>
      <c r="B109" s="324" t="s">
        <v>885</v>
      </c>
      <c r="C109" s="279">
        <v>3</v>
      </c>
      <c r="D109" s="348" t="s">
        <v>131</v>
      </c>
      <c r="E109" s="180" t="s">
        <v>8</v>
      </c>
      <c r="F109" s="180" t="s">
        <v>3</v>
      </c>
      <c r="G109" s="180">
        <v>2566</v>
      </c>
      <c r="H109" s="276" t="s">
        <v>886</v>
      </c>
      <c r="I109" s="180">
        <v>28</v>
      </c>
      <c r="J109" s="182">
        <v>1050</v>
      </c>
      <c r="K109" s="325">
        <v>55</v>
      </c>
      <c r="L109" s="182">
        <v>2000</v>
      </c>
      <c r="M109" s="278">
        <f t="shared" si="10"/>
        <v>83</v>
      </c>
      <c r="N109" s="278">
        <f t="shared" si="10"/>
        <v>3050</v>
      </c>
      <c r="O109" s="276"/>
    </row>
    <row r="110" spans="1:15" x14ac:dyDescent="0.4">
      <c r="A110" s="180">
        <v>100</v>
      </c>
      <c r="B110" s="324" t="s">
        <v>887</v>
      </c>
      <c r="C110" s="279">
        <v>9</v>
      </c>
      <c r="D110" s="348" t="s">
        <v>131</v>
      </c>
      <c r="E110" s="180" t="s">
        <v>8</v>
      </c>
      <c r="F110" s="180" t="s">
        <v>3</v>
      </c>
      <c r="G110" s="180">
        <v>2542</v>
      </c>
      <c r="H110" s="276" t="s">
        <v>888</v>
      </c>
      <c r="I110" s="180">
        <v>59</v>
      </c>
      <c r="J110" s="182">
        <v>150380</v>
      </c>
      <c r="K110" s="325">
        <v>65</v>
      </c>
      <c r="L110" s="182">
        <v>2000</v>
      </c>
      <c r="M110" s="278">
        <f t="shared" si="10"/>
        <v>124</v>
      </c>
      <c r="N110" s="278">
        <f t="shared" si="10"/>
        <v>152380</v>
      </c>
      <c r="O110" s="276"/>
    </row>
    <row r="111" spans="1:15" x14ac:dyDescent="0.4">
      <c r="A111" s="291">
        <v>101</v>
      </c>
      <c r="B111" s="324" t="s">
        <v>133</v>
      </c>
      <c r="C111" s="279">
        <v>4</v>
      </c>
      <c r="D111" s="348" t="s">
        <v>134</v>
      </c>
      <c r="E111" s="180" t="s">
        <v>8</v>
      </c>
      <c r="F111" s="180" t="s">
        <v>3</v>
      </c>
      <c r="G111" s="180">
        <v>2566</v>
      </c>
      <c r="H111" s="276" t="s">
        <v>135</v>
      </c>
      <c r="I111" s="180">
        <v>113</v>
      </c>
      <c r="J111" s="182">
        <v>6140</v>
      </c>
      <c r="K111" s="325">
        <v>0</v>
      </c>
      <c r="L111" s="182">
        <v>0</v>
      </c>
      <c r="M111" s="278">
        <f t="shared" si="10"/>
        <v>113</v>
      </c>
      <c r="N111" s="278">
        <f t="shared" si="10"/>
        <v>6140</v>
      </c>
      <c r="O111" s="276"/>
    </row>
    <row r="112" spans="1:15" x14ac:dyDescent="0.4">
      <c r="A112" s="180">
        <v>102</v>
      </c>
      <c r="B112" s="324" t="s">
        <v>136</v>
      </c>
      <c r="C112" s="279">
        <v>4</v>
      </c>
      <c r="D112" s="348" t="s">
        <v>137</v>
      </c>
      <c r="E112" s="180" t="s">
        <v>8</v>
      </c>
      <c r="F112" s="180" t="s">
        <v>3</v>
      </c>
      <c r="G112" s="180">
        <v>2566</v>
      </c>
      <c r="H112" s="276" t="s">
        <v>138</v>
      </c>
      <c r="I112" s="180">
        <v>123</v>
      </c>
      <c r="J112" s="182">
        <v>4570</v>
      </c>
      <c r="K112" s="325">
        <v>0</v>
      </c>
      <c r="L112" s="182">
        <v>0</v>
      </c>
      <c r="M112" s="278">
        <f t="shared" si="10"/>
        <v>123</v>
      </c>
      <c r="N112" s="278">
        <f t="shared" si="10"/>
        <v>4570</v>
      </c>
      <c r="O112" s="276"/>
    </row>
    <row r="113" spans="1:15" x14ac:dyDescent="0.4">
      <c r="A113" s="180">
        <v>103</v>
      </c>
      <c r="B113" s="324" t="s">
        <v>509</v>
      </c>
      <c r="C113" s="279">
        <v>4</v>
      </c>
      <c r="D113" s="348" t="s">
        <v>889</v>
      </c>
      <c r="E113" s="180" t="s">
        <v>8</v>
      </c>
      <c r="F113" s="180" t="s">
        <v>3</v>
      </c>
      <c r="G113" s="180">
        <v>2565</v>
      </c>
      <c r="H113" s="276" t="s">
        <v>890</v>
      </c>
      <c r="I113" s="180">
        <v>32</v>
      </c>
      <c r="J113" s="182">
        <v>4180</v>
      </c>
      <c r="K113" s="325">
        <v>45</v>
      </c>
      <c r="L113" s="182">
        <v>3000</v>
      </c>
      <c r="M113" s="278">
        <f t="shared" si="10"/>
        <v>77</v>
      </c>
      <c r="N113" s="278">
        <f t="shared" si="10"/>
        <v>7180</v>
      </c>
      <c r="O113" s="276"/>
    </row>
    <row r="114" spans="1:15" x14ac:dyDescent="0.4">
      <c r="A114" s="291">
        <v>104</v>
      </c>
      <c r="B114" s="324" t="s">
        <v>891</v>
      </c>
      <c r="C114" s="279">
        <v>6</v>
      </c>
      <c r="D114" s="348" t="s">
        <v>889</v>
      </c>
      <c r="E114" s="180" t="s">
        <v>8</v>
      </c>
      <c r="F114" s="180" t="s">
        <v>3</v>
      </c>
      <c r="G114" s="180">
        <v>2566</v>
      </c>
      <c r="H114" s="276" t="s">
        <v>892</v>
      </c>
      <c r="I114" s="180">
        <v>24</v>
      </c>
      <c r="J114" s="182">
        <v>480</v>
      </c>
      <c r="K114" s="325">
        <v>52</v>
      </c>
      <c r="L114" s="182">
        <v>2000</v>
      </c>
      <c r="M114" s="278">
        <f t="shared" ref="M114:N118" si="11">I114+K114</f>
        <v>76</v>
      </c>
      <c r="N114" s="278">
        <f t="shared" si="11"/>
        <v>2480</v>
      </c>
      <c r="O114" s="276"/>
    </row>
    <row r="115" spans="1:15" x14ac:dyDescent="0.4">
      <c r="A115" s="180">
        <v>105</v>
      </c>
      <c r="B115" s="324" t="s">
        <v>893</v>
      </c>
      <c r="C115" s="279">
        <v>7</v>
      </c>
      <c r="D115" s="348" t="s">
        <v>889</v>
      </c>
      <c r="E115" s="180" t="s">
        <v>8</v>
      </c>
      <c r="F115" s="180" t="s">
        <v>3</v>
      </c>
      <c r="G115" s="180">
        <v>2542</v>
      </c>
      <c r="H115" s="276" t="s">
        <v>894</v>
      </c>
      <c r="I115" s="180">
        <v>141</v>
      </c>
      <c r="J115" s="182">
        <v>2670540</v>
      </c>
      <c r="K115" s="325">
        <v>86</v>
      </c>
      <c r="L115" s="182">
        <v>3000</v>
      </c>
      <c r="M115" s="278">
        <f t="shared" si="11"/>
        <v>227</v>
      </c>
      <c r="N115" s="278">
        <f t="shared" si="11"/>
        <v>2673540</v>
      </c>
      <c r="O115" s="276"/>
    </row>
    <row r="116" spans="1:15" x14ac:dyDescent="0.4">
      <c r="A116" s="180">
        <v>106</v>
      </c>
      <c r="B116" s="324" t="s">
        <v>895</v>
      </c>
      <c r="C116" s="279">
        <v>9</v>
      </c>
      <c r="D116" s="348" t="s">
        <v>889</v>
      </c>
      <c r="E116" s="180" t="s">
        <v>8</v>
      </c>
      <c r="F116" s="180" t="s">
        <v>3</v>
      </c>
      <c r="G116" s="180">
        <v>2552</v>
      </c>
      <c r="H116" s="276" t="s">
        <v>896</v>
      </c>
      <c r="I116" s="180">
        <v>59</v>
      </c>
      <c r="J116" s="182">
        <v>401810</v>
      </c>
      <c r="K116" s="325">
        <v>45</v>
      </c>
      <c r="L116" s="182">
        <v>2000</v>
      </c>
      <c r="M116" s="278">
        <f t="shared" si="11"/>
        <v>104</v>
      </c>
      <c r="N116" s="278">
        <f t="shared" si="11"/>
        <v>403810</v>
      </c>
      <c r="O116" s="276"/>
    </row>
    <row r="117" spans="1:15" x14ac:dyDescent="0.4">
      <c r="A117" s="291">
        <v>107</v>
      </c>
      <c r="B117" s="324" t="s">
        <v>897</v>
      </c>
      <c r="C117" s="279">
        <v>1</v>
      </c>
      <c r="D117" s="348" t="s">
        <v>898</v>
      </c>
      <c r="E117" s="180" t="s">
        <v>8</v>
      </c>
      <c r="F117" s="180" t="s">
        <v>3</v>
      </c>
      <c r="G117" s="180">
        <v>2566</v>
      </c>
      <c r="H117" s="276" t="s">
        <v>899</v>
      </c>
      <c r="I117" s="180">
        <v>63</v>
      </c>
      <c r="J117" s="182">
        <v>4100</v>
      </c>
      <c r="K117" s="325">
        <v>43</v>
      </c>
      <c r="L117" s="182">
        <v>2000</v>
      </c>
      <c r="M117" s="278">
        <f t="shared" si="11"/>
        <v>106</v>
      </c>
      <c r="N117" s="278">
        <f t="shared" si="11"/>
        <v>6100</v>
      </c>
      <c r="O117" s="276"/>
    </row>
    <row r="118" spans="1:15" x14ac:dyDescent="0.4">
      <c r="A118" s="180">
        <v>108</v>
      </c>
      <c r="B118" s="324" t="s">
        <v>900</v>
      </c>
      <c r="C118" s="279">
        <v>2</v>
      </c>
      <c r="D118" s="348" t="s">
        <v>898</v>
      </c>
      <c r="E118" s="180" t="s">
        <v>8</v>
      </c>
      <c r="F118" s="180" t="s">
        <v>3</v>
      </c>
      <c r="G118" s="180">
        <v>2553</v>
      </c>
      <c r="H118" s="276" t="s">
        <v>901</v>
      </c>
      <c r="I118" s="180">
        <v>56</v>
      </c>
      <c r="J118" s="182">
        <v>473600</v>
      </c>
      <c r="K118" s="325">
        <v>68</v>
      </c>
      <c r="L118" s="182">
        <v>3000</v>
      </c>
      <c r="M118" s="278">
        <f t="shared" si="11"/>
        <v>124</v>
      </c>
      <c r="N118" s="278">
        <f t="shared" si="11"/>
        <v>476600</v>
      </c>
      <c r="O118" s="276"/>
    </row>
    <row r="119" spans="1:15" ht="21.6" thickBot="1" x14ac:dyDescent="0.45">
      <c r="A119" s="326"/>
      <c r="B119" s="327"/>
      <c r="C119" s="285"/>
      <c r="D119" s="285" t="s">
        <v>2</v>
      </c>
      <c r="E119" s="326"/>
      <c r="F119" s="326"/>
      <c r="G119" s="285"/>
      <c r="H119" s="326"/>
      <c r="I119" s="285"/>
      <c r="J119" s="328">
        <f>SUM(J98:J118)</f>
        <v>6772410</v>
      </c>
      <c r="K119" s="329">
        <f>SUM(K98:K118)</f>
        <v>689</v>
      </c>
      <c r="L119" s="328">
        <f>SUM(L98:L118)</f>
        <v>34000</v>
      </c>
      <c r="M119" s="328">
        <f>SUM(M98:M118)</f>
        <v>2821</v>
      </c>
      <c r="N119" s="328">
        <f>SUM(N98:N118)</f>
        <v>6806410</v>
      </c>
      <c r="O119" s="282"/>
    </row>
    <row r="120" spans="1:15" x14ac:dyDescent="0.4">
      <c r="A120" s="318">
        <v>109</v>
      </c>
      <c r="B120" s="431" t="s">
        <v>902</v>
      </c>
      <c r="C120" s="318">
        <v>1</v>
      </c>
      <c r="D120" s="319" t="s">
        <v>142</v>
      </c>
      <c r="E120" s="291" t="s">
        <v>10</v>
      </c>
      <c r="F120" s="291" t="s">
        <v>3</v>
      </c>
      <c r="G120" s="345" t="s">
        <v>903</v>
      </c>
      <c r="H120" s="290" t="s">
        <v>904</v>
      </c>
      <c r="I120" s="291">
        <v>100</v>
      </c>
      <c r="J120" s="320">
        <v>689650</v>
      </c>
      <c r="K120" s="321">
        <v>17</v>
      </c>
      <c r="L120" s="320">
        <v>12500</v>
      </c>
      <c r="M120" s="278">
        <f t="shared" ref="M120:N137" si="12">I120+K120</f>
        <v>117</v>
      </c>
      <c r="N120" s="278">
        <f t="shared" si="12"/>
        <v>702150</v>
      </c>
      <c r="O120" s="290"/>
    </row>
    <row r="121" spans="1:15" x14ac:dyDescent="0.4">
      <c r="A121" s="318">
        <v>110</v>
      </c>
      <c r="B121" s="322" t="s">
        <v>141</v>
      </c>
      <c r="C121" s="318">
        <v>2</v>
      </c>
      <c r="D121" s="319" t="s">
        <v>142</v>
      </c>
      <c r="E121" s="291" t="s">
        <v>10</v>
      </c>
      <c r="F121" s="291" t="s">
        <v>3</v>
      </c>
      <c r="G121" s="345">
        <v>242948</v>
      </c>
      <c r="H121" s="290" t="s">
        <v>143</v>
      </c>
      <c r="I121" s="291">
        <v>60</v>
      </c>
      <c r="J121" s="320">
        <v>48280</v>
      </c>
      <c r="K121" s="321">
        <v>0</v>
      </c>
      <c r="L121" s="320">
        <v>0</v>
      </c>
      <c r="M121" s="278">
        <f t="shared" si="12"/>
        <v>60</v>
      </c>
      <c r="N121" s="278">
        <f t="shared" si="12"/>
        <v>48280</v>
      </c>
      <c r="O121" s="290"/>
    </row>
    <row r="122" spans="1:15" x14ac:dyDescent="0.4">
      <c r="A122" s="318">
        <v>111</v>
      </c>
      <c r="B122" s="276" t="s">
        <v>654</v>
      </c>
      <c r="C122" s="318">
        <v>5</v>
      </c>
      <c r="D122" s="319" t="s">
        <v>142</v>
      </c>
      <c r="E122" s="291" t="s">
        <v>10</v>
      </c>
      <c r="F122" s="291" t="s">
        <v>3</v>
      </c>
      <c r="G122" s="345" t="s">
        <v>656</v>
      </c>
      <c r="H122" s="290" t="s">
        <v>668</v>
      </c>
      <c r="I122" s="291">
        <v>105</v>
      </c>
      <c r="J122" s="320">
        <v>338080</v>
      </c>
      <c r="K122" s="321">
        <v>0</v>
      </c>
      <c r="L122" s="320">
        <v>0</v>
      </c>
      <c r="M122" s="278">
        <f t="shared" si="12"/>
        <v>105</v>
      </c>
      <c r="N122" s="278">
        <f t="shared" si="12"/>
        <v>338080</v>
      </c>
      <c r="O122" s="290"/>
    </row>
    <row r="123" spans="1:15" x14ac:dyDescent="0.4">
      <c r="A123" s="318">
        <v>112</v>
      </c>
      <c r="B123" s="322" t="s">
        <v>655</v>
      </c>
      <c r="C123" s="318">
        <v>6</v>
      </c>
      <c r="D123" s="319" t="s">
        <v>142</v>
      </c>
      <c r="E123" s="291" t="s">
        <v>10</v>
      </c>
      <c r="F123" s="291" t="s">
        <v>3</v>
      </c>
      <c r="G123" s="345" t="s">
        <v>657</v>
      </c>
      <c r="H123" s="290" t="s">
        <v>669</v>
      </c>
      <c r="I123" s="291">
        <v>73</v>
      </c>
      <c r="J123" s="320">
        <v>125240</v>
      </c>
      <c r="K123" s="321">
        <v>0</v>
      </c>
      <c r="L123" s="320">
        <v>0</v>
      </c>
      <c r="M123" s="278">
        <f t="shared" si="12"/>
        <v>73</v>
      </c>
      <c r="N123" s="278">
        <f t="shared" si="12"/>
        <v>125240</v>
      </c>
      <c r="O123" s="276"/>
    </row>
    <row r="124" spans="1:15" x14ac:dyDescent="0.4">
      <c r="A124" s="318">
        <v>113</v>
      </c>
      <c r="B124" s="322" t="s">
        <v>905</v>
      </c>
      <c r="C124" s="318">
        <v>7</v>
      </c>
      <c r="D124" s="319" t="s">
        <v>142</v>
      </c>
      <c r="E124" s="291" t="s">
        <v>10</v>
      </c>
      <c r="F124" s="291" t="s">
        <v>3</v>
      </c>
      <c r="G124" s="345" t="s">
        <v>906</v>
      </c>
      <c r="H124" s="290" t="s">
        <v>907</v>
      </c>
      <c r="I124" s="291">
        <v>108</v>
      </c>
      <c r="J124" s="320">
        <v>176794</v>
      </c>
      <c r="K124" s="321">
        <v>20</v>
      </c>
      <c r="L124" s="320">
        <v>14300</v>
      </c>
      <c r="M124" s="278">
        <f t="shared" si="12"/>
        <v>128</v>
      </c>
      <c r="N124" s="278">
        <f t="shared" si="12"/>
        <v>191094</v>
      </c>
      <c r="O124" s="276"/>
    </row>
    <row r="125" spans="1:15" x14ac:dyDescent="0.4">
      <c r="A125" s="318">
        <v>114</v>
      </c>
      <c r="B125" s="324" t="s">
        <v>144</v>
      </c>
      <c r="C125" s="180">
        <v>4</v>
      </c>
      <c r="D125" s="180" t="s">
        <v>10</v>
      </c>
      <c r="E125" s="180" t="s">
        <v>10</v>
      </c>
      <c r="F125" s="180" t="s">
        <v>3</v>
      </c>
      <c r="G125" s="346">
        <v>242979</v>
      </c>
      <c r="H125" s="276" t="s">
        <v>145</v>
      </c>
      <c r="I125" s="180">
        <v>60</v>
      </c>
      <c r="J125" s="182">
        <v>148000</v>
      </c>
      <c r="K125" s="325">
        <v>0</v>
      </c>
      <c r="L125" s="182">
        <v>0</v>
      </c>
      <c r="M125" s="278">
        <f t="shared" si="12"/>
        <v>60</v>
      </c>
      <c r="N125" s="278">
        <f t="shared" si="12"/>
        <v>148000</v>
      </c>
      <c r="O125" s="276"/>
    </row>
    <row r="126" spans="1:15" x14ac:dyDescent="0.4">
      <c r="A126" s="318">
        <v>115</v>
      </c>
      <c r="B126" s="324" t="s">
        <v>146</v>
      </c>
      <c r="C126" s="180">
        <v>10</v>
      </c>
      <c r="D126" s="180" t="s">
        <v>10</v>
      </c>
      <c r="E126" s="180" t="s">
        <v>10</v>
      </c>
      <c r="F126" s="180" t="s">
        <v>3</v>
      </c>
      <c r="G126" s="346">
        <v>241609</v>
      </c>
      <c r="H126" s="276" t="s">
        <v>147</v>
      </c>
      <c r="I126" s="180">
        <v>122</v>
      </c>
      <c r="J126" s="182">
        <v>170000</v>
      </c>
      <c r="K126" s="325">
        <v>0</v>
      </c>
      <c r="L126" s="182">
        <v>0</v>
      </c>
      <c r="M126" s="278">
        <f t="shared" si="12"/>
        <v>122</v>
      </c>
      <c r="N126" s="278">
        <f t="shared" si="12"/>
        <v>170000</v>
      </c>
      <c r="O126" s="276"/>
    </row>
    <row r="127" spans="1:15" x14ac:dyDescent="0.4">
      <c r="A127" s="318">
        <v>116</v>
      </c>
      <c r="B127" s="324" t="s">
        <v>908</v>
      </c>
      <c r="C127" s="180">
        <v>3</v>
      </c>
      <c r="D127" s="180" t="s">
        <v>152</v>
      </c>
      <c r="E127" s="180" t="s">
        <v>10</v>
      </c>
      <c r="F127" s="180" t="s">
        <v>3</v>
      </c>
      <c r="G127" s="346" t="s">
        <v>909</v>
      </c>
      <c r="H127" s="276" t="s">
        <v>910</v>
      </c>
      <c r="I127" s="180">
        <v>103</v>
      </c>
      <c r="J127" s="182">
        <v>274394</v>
      </c>
      <c r="K127" s="325">
        <v>18</v>
      </c>
      <c r="L127" s="182">
        <v>15500</v>
      </c>
      <c r="M127" s="278">
        <f t="shared" si="12"/>
        <v>121</v>
      </c>
      <c r="N127" s="278">
        <f t="shared" si="12"/>
        <v>289894</v>
      </c>
      <c r="O127" s="276"/>
    </row>
    <row r="128" spans="1:15" x14ac:dyDescent="0.4">
      <c r="A128" s="318">
        <v>117</v>
      </c>
      <c r="B128" s="324" t="s">
        <v>911</v>
      </c>
      <c r="C128" s="180">
        <v>9</v>
      </c>
      <c r="D128" s="180" t="s">
        <v>152</v>
      </c>
      <c r="E128" s="180" t="s">
        <v>10</v>
      </c>
      <c r="F128" s="180" t="s">
        <v>3</v>
      </c>
      <c r="G128" s="346" t="s">
        <v>912</v>
      </c>
      <c r="H128" s="276" t="s">
        <v>913</v>
      </c>
      <c r="I128" s="180">
        <v>20</v>
      </c>
      <c r="J128" s="182">
        <v>28000</v>
      </c>
      <c r="K128" s="325">
        <v>28</v>
      </c>
      <c r="L128" s="182">
        <v>19500</v>
      </c>
      <c r="M128" s="278">
        <f t="shared" si="12"/>
        <v>48</v>
      </c>
      <c r="N128" s="278">
        <f t="shared" si="12"/>
        <v>47500</v>
      </c>
      <c r="O128" s="276"/>
    </row>
    <row r="129" spans="1:15" x14ac:dyDescent="0.4">
      <c r="A129" s="318">
        <v>118</v>
      </c>
      <c r="B129" s="324" t="s">
        <v>658</v>
      </c>
      <c r="C129" s="180">
        <v>12</v>
      </c>
      <c r="D129" s="180" t="s">
        <v>152</v>
      </c>
      <c r="E129" s="180" t="s">
        <v>10</v>
      </c>
      <c r="F129" s="180" t="s">
        <v>3</v>
      </c>
      <c r="G129" s="346" t="s">
        <v>660</v>
      </c>
      <c r="H129" s="276" t="s">
        <v>670</v>
      </c>
      <c r="I129" s="180">
        <v>84</v>
      </c>
      <c r="J129" s="182">
        <v>243197</v>
      </c>
      <c r="K129" s="325">
        <v>0</v>
      </c>
      <c r="L129" s="182">
        <v>0</v>
      </c>
      <c r="M129" s="278">
        <f t="shared" si="12"/>
        <v>84</v>
      </c>
      <c r="N129" s="278">
        <f t="shared" si="12"/>
        <v>243197</v>
      </c>
      <c r="O129" s="276"/>
    </row>
    <row r="130" spans="1:15" x14ac:dyDescent="0.4">
      <c r="A130" s="318">
        <v>119</v>
      </c>
      <c r="B130" s="324" t="s">
        <v>659</v>
      </c>
      <c r="C130" s="180">
        <v>13</v>
      </c>
      <c r="D130" s="180" t="s">
        <v>152</v>
      </c>
      <c r="E130" s="180" t="s">
        <v>10</v>
      </c>
      <c r="F130" s="180" t="s">
        <v>3</v>
      </c>
      <c r="G130" s="346" t="s">
        <v>661</v>
      </c>
      <c r="H130" s="276" t="s">
        <v>671</v>
      </c>
      <c r="I130" s="180">
        <v>47</v>
      </c>
      <c r="J130" s="182">
        <v>33000</v>
      </c>
      <c r="K130" s="325">
        <v>0</v>
      </c>
      <c r="L130" s="182">
        <v>0</v>
      </c>
      <c r="M130" s="278">
        <f t="shared" si="12"/>
        <v>47</v>
      </c>
      <c r="N130" s="278">
        <f t="shared" si="12"/>
        <v>33000</v>
      </c>
      <c r="O130" s="276"/>
    </row>
    <row r="131" spans="1:15" x14ac:dyDescent="0.4">
      <c r="A131" s="318">
        <v>120</v>
      </c>
      <c r="B131" s="324" t="s">
        <v>914</v>
      </c>
      <c r="C131" s="180">
        <v>14</v>
      </c>
      <c r="D131" s="180" t="s">
        <v>152</v>
      </c>
      <c r="E131" s="180" t="s">
        <v>10</v>
      </c>
      <c r="F131" s="180" t="s">
        <v>3</v>
      </c>
      <c r="G131" s="346" t="s">
        <v>915</v>
      </c>
      <c r="H131" s="276" t="s">
        <v>916</v>
      </c>
      <c r="I131" s="180">
        <v>25</v>
      </c>
      <c r="J131" s="182">
        <v>35000</v>
      </c>
      <c r="K131" s="325">
        <v>29</v>
      </c>
      <c r="L131" s="182">
        <v>21000</v>
      </c>
      <c r="M131" s="278">
        <f t="shared" si="12"/>
        <v>54</v>
      </c>
      <c r="N131" s="278">
        <f t="shared" si="12"/>
        <v>56000</v>
      </c>
      <c r="O131" s="276"/>
    </row>
    <row r="132" spans="1:15" x14ac:dyDescent="0.4">
      <c r="A132" s="318">
        <v>121</v>
      </c>
      <c r="B132" s="324" t="s">
        <v>917</v>
      </c>
      <c r="C132" s="180">
        <v>17</v>
      </c>
      <c r="D132" s="180" t="s">
        <v>152</v>
      </c>
      <c r="E132" s="180" t="s">
        <v>10</v>
      </c>
      <c r="F132" s="180" t="s">
        <v>3</v>
      </c>
      <c r="G132" s="346" t="s">
        <v>912</v>
      </c>
      <c r="H132" s="276" t="s">
        <v>918</v>
      </c>
      <c r="I132" s="180">
        <v>20</v>
      </c>
      <c r="J132" s="182">
        <v>24000</v>
      </c>
      <c r="K132" s="325">
        <v>32</v>
      </c>
      <c r="L132" s="182">
        <v>22000</v>
      </c>
      <c r="M132" s="278">
        <f t="shared" si="12"/>
        <v>52</v>
      </c>
      <c r="N132" s="278">
        <f t="shared" si="12"/>
        <v>46000</v>
      </c>
      <c r="O132" s="276"/>
    </row>
    <row r="133" spans="1:15" x14ac:dyDescent="0.4">
      <c r="A133" s="318">
        <v>122</v>
      </c>
      <c r="B133" s="324" t="s">
        <v>664</v>
      </c>
      <c r="C133" s="180">
        <v>1</v>
      </c>
      <c r="D133" s="180" t="s">
        <v>149</v>
      </c>
      <c r="E133" s="180" t="s">
        <v>10</v>
      </c>
      <c r="F133" s="180" t="s">
        <v>3</v>
      </c>
      <c r="G133" s="346" t="s">
        <v>666</v>
      </c>
      <c r="H133" s="276" t="s">
        <v>672</v>
      </c>
      <c r="I133" s="180">
        <v>93</v>
      </c>
      <c r="J133" s="182">
        <v>267110</v>
      </c>
      <c r="K133" s="325">
        <v>0</v>
      </c>
      <c r="L133" s="182">
        <v>0</v>
      </c>
      <c r="M133" s="278">
        <f t="shared" si="12"/>
        <v>93</v>
      </c>
      <c r="N133" s="278">
        <f t="shared" si="12"/>
        <v>267110</v>
      </c>
      <c r="O133" s="276"/>
    </row>
    <row r="134" spans="1:15" x14ac:dyDescent="0.4">
      <c r="A134" s="318">
        <v>123</v>
      </c>
      <c r="B134" s="324" t="s">
        <v>148</v>
      </c>
      <c r="C134" s="180">
        <v>2</v>
      </c>
      <c r="D134" s="180" t="s">
        <v>149</v>
      </c>
      <c r="E134" s="180" t="s">
        <v>10</v>
      </c>
      <c r="F134" s="180" t="s">
        <v>3</v>
      </c>
      <c r="G134" s="346">
        <v>241214</v>
      </c>
      <c r="H134" s="276" t="s">
        <v>150</v>
      </c>
      <c r="I134" s="180">
        <v>90</v>
      </c>
      <c r="J134" s="182">
        <v>139250</v>
      </c>
      <c r="K134" s="325">
        <v>0</v>
      </c>
      <c r="L134" s="182">
        <v>0</v>
      </c>
      <c r="M134" s="278">
        <f t="shared" si="12"/>
        <v>90</v>
      </c>
      <c r="N134" s="278">
        <f t="shared" si="12"/>
        <v>139250</v>
      </c>
      <c r="O134" s="276"/>
    </row>
    <row r="135" spans="1:15" x14ac:dyDescent="0.4">
      <c r="A135" s="318">
        <v>124</v>
      </c>
      <c r="B135" s="324" t="s">
        <v>663</v>
      </c>
      <c r="C135" s="180">
        <v>4</v>
      </c>
      <c r="D135" s="180" t="s">
        <v>149</v>
      </c>
      <c r="E135" s="180" t="s">
        <v>10</v>
      </c>
      <c r="F135" s="180" t="s">
        <v>3</v>
      </c>
      <c r="G135" s="346" t="s">
        <v>665</v>
      </c>
      <c r="H135" s="276" t="s">
        <v>673</v>
      </c>
      <c r="I135" s="180">
        <v>89</v>
      </c>
      <c r="J135" s="182">
        <v>235350</v>
      </c>
      <c r="K135" s="325">
        <v>0</v>
      </c>
      <c r="L135" s="182">
        <v>0</v>
      </c>
      <c r="M135" s="278">
        <f t="shared" si="12"/>
        <v>89</v>
      </c>
      <c r="N135" s="278">
        <f t="shared" si="12"/>
        <v>235350</v>
      </c>
      <c r="O135" s="276"/>
    </row>
    <row r="136" spans="1:15" x14ac:dyDescent="0.4">
      <c r="A136" s="318">
        <v>125</v>
      </c>
      <c r="B136" s="349" t="s">
        <v>662</v>
      </c>
      <c r="C136" s="180">
        <v>5</v>
      </c>
      <c r="D136" s="180" t="s">
        <v>149</v>
      </c>
      <c r="E136" s="180" t="s">
        <v>10</v>
      </c>
      <c r="F136" s="180" t="s">
        <v>3</v>
      </c>
      <c r="G136" s="346" t="s">
        <v>667</v>
      </c>
      <c r="H136" s="276" t="s">
        <v>674</v>
      </c>
      <c r="I136" s="180">
        <v>98</v>
      </c>
      <c r="J136" s="182">
        <v>270543</v>
      </c>
      <c r="K136" s="325">
        <v>0</v>
      </c>
      <c r="L136" s="182">
        <v>0</v>
      </c>
      <c r="M136" s="278">
        <f t="shared" si="12"/>
        <v>98</v>
      </c>
      <c r="N136" s="278">
        <f t="shared" si="12"/>
        <v>270543</v>
      </c>
      <c r="O136" s="276"/>
    </row>
    <row r="137" spans="1:15" x14ac:dyDescent="0.4">
      <c r="A137" s="318">
        <v>126</v>
      </c>
      <c r="B137" s="324" t="s">
        <v>151</v>
      </c>
      <c r="C137" s="180">
        <v>2</v>
      </c>
      <c r="D137" s="180" t="s">
        <v>152</v>
      </c>
      <c r="E137" s="180" t="s">
        <v>10</v>
      </c>
      <c r="F137" s="180" t="s">
        <v>3</v>
      </c>
      <c r="G137" s="346">
        <v>243070</v>
      </c>
      <c r="H137" s="276" t="s">
        <v>153</v>
      </c>
      <c r="I137" s="180">
        <v>41</v>
      </c>
      <c r="J137" s="182">
        <v>21000</v>
      </c>
      <c r="K137" s="325">
        <v>0</v>
      </c>
      <c r="L137" s="182">
        <v>0</v>
      </c>
      <c r="M137" s="278">
        <f t="shared" si="12"/>
        <v>41</v>
      </c>
      <c r="N137" s="278">
        <f t="shared" si="12"/>
        <v>21000</v>
      </c>
      <c r="O137" s="276"/>
    </row>
    <row r="138" spans="1:15" ht="21.6" thickBot="1" x14ac:dyDescent="0.45">
      <c r="A138" s="285"/>
      <c r="B138" s="327"/>
      <c r="C138" s="285"/>
      <c r="D138" s="285" t="s">
        <v>2</v>
      </c>
      <c r="E138" s="326"/>
      <c r="F138" s="326"/>
      <c r="G138" s="285"/>
      <c r="H138" s="326"/>
      <c r="I138" s="285"/>
      <c r="J138" s="328">
        <f>SUM(J120:J137)</f>
        <v>3266888</v>
      </c>
      <c r="K138" s="329">
        <f>SUM(K120:K137)</f>
        <v>144</v>
      </c>
      <c r="L138" s="328">
        <f>SUM(L120:L137)</f>
        <v>104800</v>
      </c>
      <c r="M138" s="328">
        <f>SUM(M120:M137)</f>
        <v>1482</v>
      </c>
      <c r="N138" s="328">
        <f>SUM(N120:N137)</f>
        <v>3371688</v>
      </c>
      <c r="O138" s="282"/>
    </row>
    <row r="139" spans="1:15" x14ac:dyDescent="0.4">
      <c r="A139" s="318">
        <v>127</v>
      </c>
      <c r="B139" s="317" t="s">
        <v>154</v>
      </c>
      <c r="C139" s="318">
        <v>2</v>
      </c>
      <c r="D139" s="319" t="s">
        <v>13</v>
      </c>
      <c r="E139" s="291" t="s">
        <v>13</v>
      </c>
      <c r="F139" s="291" t="s">
        <v>3</v>
      </c>
      <c r="G139" s="291" t="s">
        <v>155</v>
      </c>
      <c r="H139" s="290" t="s">
        <v>156</v>
      </c>
      <c r="I139" s="291">
        <v>67</v>
      </c>
      <c r="J139" s="320">
        <v>13680</v>
      </c>
      <c r="K139" s="320">
        <v>0</v>
      </c>
      <c r="L139" s="320">
        <v>0</v>
      </c>
      <c r="M139" s="278">
        <f t="shared" ref="M139:N147" si="13">I139+K139</f>
        <v>67</v>
      </c>
      <c r="N139" s="278">
        <f t="shared" si="13"/>
        <v>13680</v>
      </c>
      <c r="O139" s="290"/>
    </row>
    <row r="140" spans="1:15" x14ac:dyDescent="0.4">
      <c r="A140" s="180">
        <v>128</v>
      </c>
      <c r="B140" s="324" t="s">
        <v>157</v>
      </c>
      <c r="C140" s="180">
        <v>3</v>
      </c>
      <c r="D140" s="180" t="s">
        <v>13</v>
      </c>
      <c r="E140" s="180" t="s">
        <v>13</v>
      </c>
      <c r="F140" s="180" t="s">
        <v>3</v>
      </c>
      <c r="G140" s="180" t="s">
        <v>158</v>
      </c>
      <c r="H140" s="276" t="s">
        <v>159</v>
      </c>
      <c r="I140" s="180">
        <v>73</v>
      </c>
      <c r="J140" s="182">
        <v>6720</v>
      </c>
      <c r="K140" s="182">
        <v>0</v>
      </c>
      <c r="L140" s="182">
        <v>0</v>
      </c>
      <c r="M140" s="278">
        <f t="shared" si="13"/>
        <v>73</v>
      </c>
      <c r="N140" s="278">
        <f t="shared" si="13"/>
        <v>6720</v>
      </c>
      <c r="O140" s="276"/>
    </row>
    <row r="141" spans="1:15" x14ac:dyDescent="0.4">
      <c r="A141" s="318">
        <v>129</v>
      </c>
      <c r="B141" s="324" t="s">
        <v>160</v>
      </c>
      <c r="C141" s="180">
        <v>5</v>
      </c>
      <c r="D141" s="180" t="s">
        <v>13</v>
      </c>
      <c r="E141" s="180" t="s">
        <v>13</v>
      </c>
      <c r="F141" s="180" t="s">
        <v>3</v>
      </c>
      <c r="G141" s="180" t="s">
        <v>161</v>
      </c>
      <c r="H141" s="276" t="s">
        <v>162</v>
      </c>
      <c r="I141" s="180">
        <v>35</v>
      </c>
      <c r="J141" s="182">
        <v>6200</v>
      </c>
      <c r="K141" s="182">
        <v>0</v>
      </c>
      <c r="L141" s="182">
        <v>0</v>
      </c>
      <c r="M141" s="278">
        <v>0</v>
      </c>
      <c r="N141" s="278">
        <f t="shared" si="13"/>
        <v>6200</v>
      </c>
      <c r="O141" s="276"/>
    </row>
    <row r="142" spans="1:15" x14ac:dyDescent="0.4">
      <c r="A142" s="180">
        <v>130</v>
      </c>
      <c r="B142" s="322" t="s">
        <v>611</v>
      </c>
      <c r="C142" s="291">
        <v>2</v>
      </c>
      <c r="D142" s="319" t="s">
        <v>612</v>
      </c>
      <c r="E142" s="291" t="s">
        <v>13</v>
      </c>
      <c r="F142" s="291" t="s">
        <v>3</v>
      </c>
      <c r="G142" s="291" t="s">
        <v>613</v>
      </c>
      <c r="H142" s="290" t="s">
        <v>614</v>
      </c>
      <c r="I142" s="291">
        <v>172</v>
      </c>
      <c r="J142" s="320">
        <v>120900</v>
      </c>
      <c r="K142" s="320">
        <v>0</v>
      </c>
      <c r="L142" s="320">
        <v>0</v>
      </c>
      <c r="M142" s="278">
        <f t="shared" si="13"/>
        <v>172</v>
      </c>
      <c r="N142" s="278">
        <f t="shared" si="13"/>
        <v>120900</v>
      </c>
      <c r="O142" s="276"/>
    </row>
    <row r="143" spans="1:15" x14ac:dyDescent="0.4">
      <c r="A143" s="318">
        <v>131</v>
      </c>
      <c r="B143" s="322" t="s">
        <v>604</v>
      </c>
      <c r="C143" s="318">
        <v>5</v>
      </c>
      <c r="D143" s="319" t="s">
        <v>605</v>
      </c>
      <c r="E143" s="291" t="s">
        <v>13</v>
      </c>
      <c r="F143" s="291" t="s">
        <v>3</v>
      </c>
      <c r="G143" s="345" t="s">
        <v>606</v>
      </c>
      <c r="H143" s="290" t="s">
        <v>607</v>
      </c>
      <c r="I143" s="291">
        <v>93</v>
      </c>
      <c r="J143" s="320">
        <v>94000</v>
      </c>
      <c r="K143" s="320">
        <v>0</v>
      </c>
      <c r="L143" s="320">
        <v>0</v>
      </c>
      <c r="M143" s="278">
        <f t="shared" si="13"/>
        <v>93</v>
      </c>
      <c r="N143" s="278">
        <f t="shared" si="13"/>
        <v>94000</v>
      </c>
      <c r="O143" s="276"/>
    </row>
    <row r="144" spans="1:15" x14ac:dyDescent="0.4">
      <c r="A144" s="180">
        <v>132</v>
      </c>
      <c r="B144" s="324" t="s">
        <v>163</v>
      </c>
      <c r="C144" s="180">
        <v>8</v>
      </c>
      <c r="D144" s="180" t="s">
        <v>164</v>
      </c>
      <c r="E144" s="180" t="s">
        <v>13</v>
      </c>
      <c r="F144" s="180" t="s">
        <v>3</v>
      </c>
      <c r="G144" s="180" t="s">
        <v>155</v>
      </c>
      <c r="H144" s="276" t="s">
        <v>165</v>
      </c>
      <c r="I144" s="180">
        <v>64</v>
      </c>
      <c r="J144" s="182">
        <v>10150</v>
      </c>
      <c r="K144" s="182">
        <v>0</v>
      </c>
      <c r="L144" s="182">
        <v>0</v>
      </c>
      <c r="M144" s="278">
        <v>0</v>
      </c>
      <c r="N144" s="278">
        <f t="shared" si="13"/>
        <v>10150</v>
      </c>
      <c r="O144" s="276"/>
    </row>
    <row r="145" spans="1:15" x14ac:dyDescent="0.4">
      <c r="A145" s="318">
        <v>133</v>
      </c>
      <c r="B145" s="324" t="s">
        <v>603</v>
      </c>
      <c r="C145" s="180">
        <v>6</v>
      </c>
      <c r="D145" s="180" t="s">
        <v>166</v>
      </c>
      <c r="E145" s="180" t="s">
        <v>13</v>
      </c>
      <c r="F145" s="180" t="s">
        <v>3</v>
      </c>
      <c r="G145" s="180">
        <v>2538</v>
      </c>
      <c r="H145" s="276" t="s">
        <v>156</v>
      </c>
      <c r="I145" s="180">
        <v>160</v>
      </c>
      <c r="J145" s="182">
        <v>63000</v>
      </c>
      <c r="K145" s="182">
        <v>0</v>
      </c>
      <c r="L145" s="182">
        <v>0</v>
      </c>
      <c r="M145" s="278">
        <f t="shared" si="13"/>
        <v>160</v>
      </c>
      <c r="N145" s="278">
        <f t="shared" si="13"/>
        <v>63000</v>
      </c>
      <c r="O145" s="276"/>
    </row>
    <row r="146" spans="1:15" x14ac:dyDescent="0.4">
      <c r="A146" s="180">
        <v>134</v>
      </c>
      <c r="B146" s="324" t="s">
        <v>608</v>
      </c>
      <c r="C146" s="180">
        <v>7</v>
      </c>
      <c r="D146" s="180" t="s">
        <v>166</v>
      </c>
      <c r="E146" s="180" t="s">
        <v>13</v>
      </c>
      <c r="F146" s="180" t="s">
        <v>3</v>
      </c>
      <c r="G146" s="180" t="s">
        <v>609</v>
      </c>
      <c r="H146" s="276" t="s">
        <v>610</v>
      </c>
      <c r="I146" s="180">
        <v>94</v>
      </c>
      <c r="J146" s="182">
        <v>60000</v>
      </c>
      <c r="K146" s="182">
        <v>0</v>
      </c>
      <c r="L146" s="182">
        <v>0</v>
      </c>
      <c r="M146" s="278">
        <f t="shared" si="13"/>
        <v>94</v>
      </c>
      <c r="N146" s="278">
        <f t="shared" si="13"/>
        <v>60000</v>
      </c>
      <c r="O146" s="276"/>
    </row>
    <row r="147" spans="1:15" x14ac:dyDescent="0.4">
      <c r="A147" s="318">
        <v>135</v>
      </c>
      <c r="B147" s="324" t="s">
        <v>116</v>
      </c>
      <c r="C147" s="180">
        <v>8</v>
      </c>
      <c r="D147" s="180" t="s">
        <v>166</v>
      </c>
      <c r="E147" s="180" t="s">
        <v>13</v>
      </c>
      <c r="F147" s="180" t="s">
        <v>3</v>
      </c>
      <c r="G147" s="180" t="s">
        <v>167</v>
      </c>
      <c r="H147" s="276" t="s">
        <v>168</v>
      </c>
      <c r="I147" s="180">
        <v>85</v>
      </c>
      <c r="J147" s="182">
        <v>8600</v>
      </c>
      <c r="K147" s="182">
        <v>0</v>
      </c>
      <c r="L147" s="182">
        <v>0</v>
      </c>
      <c r="M147" s="278">
        <f t="shared" si="13"/>
        <v>85</v>
      </c>
      <c r="N147" s="278">
        <f t="shared" si="13"/>
        <v>8600</v>
      </c>
      <c r="O147" s="276"/>
    </row>
    <row r="148" spans="1:15" ht="21.6" thickBot="1" x14ac:dyDescent="0.45">
      <c r="A148" s="326"/>
      <c r="B148" s="327"/>
      <c r="C148" s="285"/>
      <c r="D148" s="285" t="s">
        <v>2</v>
      </c>
      <c r="E148" s="326"/>
      <c r="F148" s="326"/>
      <c r="G148" s="285"/>
      <c r="H148" s="326"/>
      <c r="I148" s="285"/>
      <c r="J148" s="328">
        <f>SUM(J139:J147)</f>
        <v>383250</v>
      </c>
      <c r="K148" s="329">
        <f>SUM(K139:K147)</f>
        <v>0</v>
      </c>
      <c r="L148" s="328">
        <f>SUM(L139:L147)</f>
        <v>0</v>
      </c>
      <c r="M148" s="328">
        <f>SUM(M139:M147)</f>
        <v>744</v>
      </c>
      <c r="N148" s="328">
        <f>SUM(N139:N147)</f>
        <v>383250</v>
      </c>
      <c r="O148" s="282"/>
    </row>
    <row r="149" spans="1:15" x14ac:dyDescent="0.4">
      <c r="A149" s="180">
        <v>136</v>
      </c>
      <c r="B149" s="292" t="s">
        <v>264</v>
      </c>
      <c r="C149" s="307">
        <v>1</v>
      </c>
      <c r="D149" s="305" t="s">
        <v>260</v>
      </c>
      <c r="E149" s="300" t="s">
        <v>16</v>
      </c>
      <c r="F149" s="300" t="s">
        <v>3</v>
      </c>
      <c r="G149" s="51">
        <v>2538</v>
      </c>
      <c r="H149" s="308" t="s">
        <v>265</v>
      </c>
      <c r="I149" s="300">
        <v>57</v>
      </c>
      <c r="J149" s="350">
        <v>57000</v>
      </c>
      <c r="K149" s="278">
        <v>0</v>
      </c>
      <c r="L149" s="351">
        <v>0</v>
      </c>
      <c r="M149" s="278">
        <f>I149+K149</f>
        <v>57</v>
      </c>
      <c r="N149" s="351">
        <f>J149+L149</f>
        <v>57000</v>
      </c>
      <c r="O149" s="290"/>
    </row>
    <row r="150" spans="1:15" x14ac:dyDescent="0.4">
      <c r="A150" s="318">
        <v>137</v>
      </c>
      <c r="B150" s="298" t="s">
        <v>266</v>
      </c>
      <c r="C150" s="293">
        <v>1</v>
      </c>
      <c r="D150" s="294" t="s">
        <v>267</v>
      </c>
      <c r="E150" s="293" t="s">
        <v>16</v>
      </c>
      <c r="F150" s="293" t="s">
        <v>3</v>
      </c>
      <c r="G150" s="45">
        <v>2551</v>
      </c>
      <c r="H150" s="179" t="s">
        <v>268</v>
      </c>
      <c r="I150" s="180">
        <v>137</v>
      </c>
      <c r="J150" s="352">
        <v>804600</v>
      </c>
      <c r="K150" s="280">
        <v>0</v>
      </c>
      <c r="L150" s="296">
        <v>0</v>
      </c>
      <c r="M150" s="278">
        <f t="shared" ref="M150:N156" si="14">I150+K150</f>
        <v>137</v>
      </c>
      <c r="N150" s="351">
        <f>J150+L150</f>
        <v>804600</v>
      </c>
      <c r="O150" s="276"/>
    </row>
    <row r="151" spans="1:15" x14ac:dyDescent="0.4">
      <c r="A151" s="180">
        <v>138</v>
      </c>
      <c r="B151" s="298" t="s">
        <v>919</v>
      </c>
      <c r="C151" s="293">
        <v>7</v>
      </c>
      <c r="D151" s="294" t="s">
        <v>920</v>
      </c>
      <c r="E151" s="293" t="s">
        <v>16</v>
      </c>
      <c r="F151" s="293" t="s">
        <v>3</v>
      </c>
      <c r="G151" s="45">
        <v>2555</v>
      </c>
      <c r="H151" s="179" t="s">
        <v>921</v>
      </c>
      <c r="I151" s="180">
        <v>50</v>
      </c>
      <c r="J151" s="352">
        <v>160000</v>
      </c>
      <c r="K151" s="280">
        <v>5</v>
      </c>
      <c r="L151" s="296">
        <v>500</v>
      </c>
      <c r="M151" s="278">
        <f t="shared" si="14"/>
        <v>55</v>
      </c>
      <c r="N151" s="351">
        <f t="shared" si="14"/>
        <v>160500</v>
      </c>
      <c r="O151" s="276"/>
    </row>
    <row r="152" spans="1:15" x14ac:dyDescent="0.4">
      <c r="A152" s="318">
        <v>139</v>
      </c>
      <c r="B152" s="298" t="s">
        <v>922</v>
      </c>
      <c r="C152" s="293">
        <v>8</v>
      </c>
      <c r="D152" s="294" t="s">
        <v>923</v>
      </c>
      <c r="E152" s="293" t="s">
        <v>16</v>
      </c>
      <c r="F152" s="293" t="s">
        <v>3</v>
      </c>
      <c r="G152" s="45">
        <v>2544</v>
      </c>
      <c r="H152" s="179" t="s">
        <v>924</v>
      </c>
      <c r="I152" s="180">
        <v>50</v>
      </c>
      <c r="J152" s="352">
        <v>300000</v>
      </c>
      <c r="K152" s="280">
        <v>5</v>
      </c>
      <c r="L152" s="296">
        <v>500</v>
      </c>
      <c r="M152" s="278">
        <f t="shared" si="14"/>
        <v>55</v>
      </c>
      <c r="N152" s="351">
        <f t="shared" si="14"/>
        <v>300500</v>
      </c>
      <c r="O152" s="276"/>
    </row>
    <row r="153" spans="1:15" x14ac:dyDescent="0.4">
      <c r="A153" s="180">
        <v>140</v>
      </c>
      <c r="B153" s="298" t="s">
        <v>925</v>
      </c>
      <c r="C153" s="293">
        <v>2</v>
      </c>
      <c r="D153" s="294" t="s">
        <v>267</v>
      </c>
      <c r="E153" s="293" t="s">
        <v>16</v>
      </c>
      <c r="F153" s="293" t="s">
        <v>3</v>
      </c>
      <c r="G153" s="45">
        <v>2551</v>
      </c>
      <c r="H153" s="179" t="s">
        <v>926</v>
      </c>
      <c r="I153" s="180">
        <v>70</v>
      </c>
      <c r="J153" s="352">
        <v>233200</v>
      </c>
      <c r="K153" s="280">
        <v>10</v>
      </c>
      <c r="L153" s="296">
        <v>1000</v>
      </c>
      <c r="M153" s="278">
        <f t="shared" si="14"/>
        <v>80</v>
      </c>
      <c r="N153" s="351">
        <f>J153+L153</f>
        <v>234200</v>
      </c>
      <c r="O153" s="276"/>
    </row>
    <row r="154" spans="1:15" x14ac:dyDescent="0.4">
      <c r="A154" s="318">
        <v>141</v>
      </c>
      <c r="B154" s="298" t="s">
        <v>269</v>
      </c>
      <c r="C154" s="293">
        <v>6</v>
      </c>
      <c r="D154" s="294" t="s">
        <v>267</v>
      </c>
      <c r="E154" s="293" t="s">
        <v>16</v>
      </c>
      <c r="F154" s="293" t="s">
        <v>3</v>
      </c>
      <c r="G154" s="295" t="s">
        <v>251</v>
      </c>
      <c r="H154" s="169" t="s">
        <v>270</v>
      </c>
      <c r="I154" s="293">
        <v>431</v>
      </c>
      <c r="J154" s="352">
        <v>2544400</v>
      </c>
      <c r="K154" s="280">
        <v>0</v>
      </c>
      <c r="L154" s="296">
        <v>0</v>
      </c>
      <c r="M154" s="278">
        <f t="shared" si="14"/>
        <v>431</v>
      </c>
      <c r="N154" s="351">
        <f>J154+L154</f>
        <v>2544400</v>
      </c>
      <c r="O154" s="276"/>
    </row>
    <row r="155" spans="1:15" x14ac:dyDescent="0.4">
      <c r="A155" s="180">
        <v>142</v>
      </c>
      <c r="B155" s="298" t="s">
        <v>927</v>
      </c>
      <c r="C155" s="293">
        <v>8</v>
      </c>
      <c r="D155" s="294" t="s">
        <v>267</v>
      </c>
      <c r="E155" s="293" t="s">
        <v>16</v>
      </c>
      <c r="F155" s="293" t="s">
        <v>3</v>
      </c>
      <c r="G155" s="295" t="s">
        <v>58</v>
      </c>
      <c r="H155" s="169" t="s">
        <v>928</v>
      </c>
      <c r="I155" s="293">
        <v>25</v>
      </c>
      <c r="J155" s="352">
        <v>75000</v>
      </c>
      <c r="K155" s="280">
        <v>10</v>
      </c>
      <c r="L155" s="296">
        <v>1000</v>
      </c>
      <c r="M155" s="278">
        <f t="shared" si="14"/>
        <v>35</v>
      </c>
      <c r="N155" s="351">
        <f>J155+L155</f>
        <v>76000</v>
      </c>
      <c r="O155" s="276"/>
    </row>
    <row r="156" spans="1:15" x14ac:dyDescent="0.4">
      <c r="A156" s="318">
        <v>143</v>
      </c>
      <c r="B156" s="298" t="s">
        <v>271</v>
      </c>
      <c r="C156" s="293">
        <v>9</v>
      </c>
      <c r="D156" s="294" t="s">
        <v>267</v>
      </c>
      <c r="E156" s="293" t="s">
        <v>16</v>
      </c>
      <c r="F156" s="293" t="s">
        <v>3</v>
      </c>
      <c r="G156" s="295" t="s">
        <v>181</v>
      </c>
      <c r="H156" s="169" t="s">
        <v>272</v>
      </c>
      <c r="I156" s="293">
        <v>300</v>
      </c>
      <c r="J156" s="296">
        <v>485200</v>
      </c>
      <c r="K156" s="280">
        <v>0</v>
      </c>
      <c r="L156" s="296">
        <v>0</v>
      </c>
      <c r="M156" s="278">
        <f t="shared" si="14"/>
        <v>300</v>
      </c>
      <c r="N156" s="351">
        <f>J156+L156</f>
        <v>485200</v>
      </c>
      <c r="O156" s="276"/>
    </row>
    <row r="157" spans="1:15" ht="21.6" thickBot="1" x14ac:dyDescent="0.45">
      <c r="A157" s="283"/>
      <c r="B157" s="353"/>
      <c r="C157" s="354"/>
      <c r="D157" s="303" t="s">
        <v>2</v>
      </c>
      <c r="E157" s="354"/>
      <c r="F157" s="354"/>
      <c r="G157" s="355"/>
      <c r="H157" s="356"/>
      <c r="I157" s="354"/>
      <c r="J157" s="357">
        <f>SUM(J149:J156)</f>
        <v>4659400</v>
      </c>
      <c r="K157" s="358">
        <f>SUM(K149:K156)</f>
        <v>30</v>
      </c>
      <c r="L157" s="357">
        <f>SUM(L149:L156)</f>
        <v>3000</v>
      </c>
      <c r="M157" s="357">
        <f>SUM(M149:M156)</f>
        <v>1150</v>
      </c>
      <c r="N157" s="357">
        <f>SUM(N149:N156)</f>
        <v>4662400</v>
      </c>
      <c r="O157" s="282"/>
    </row>
    <row r="158" spans="1:15" x14ac:dyDescent="0.4">
      <c r="A158" s="470">
        <v>144</v>
      </c>
      <c r="B158" s="471" t="s">
        <v>987</v>
      </c>
      <c r="C158" s="472">
        <v>16</v>
      </c>
      <c r="D158" s="473" t="s">
        <v>172</v>
      </c>
      <c r="E158" s="472" t="s">
        <v>18</v>
      </c>
      <c r="F158" s="472" t="s">
        <v>3</v>
      </c>
      <c r="G158" s="474" t="s">
        <v>1021</v>
      </c>
      <c r="H158" s="475" t="s">
        <v>988</v>
      </c>
      <c r="I158" s="472">
        <v>95</v>
      </c>
      <c r="J158" s="476">
        <v>86000</v>
      </c>
      <c r="K158" s="476">
        <v>15</v>
      </c>
      <c r="L158" s="476">
        <v>1500</v>
      </c>
      <c r="M158" s="477">
        <f>I158+K158</f>
        <v>110</v>
      </c>
      <c r="N158" s="477">
        <f t="shared" ref="N158:N162" si="15">J158+L158</f>
        <v>87500</v>
      </c>
      <c r="O158" s="478"/>
    </row>
    <row r="159" spans="1:15" x14ac:dyDescent="0.4">
      <c r="A159" s="180">
        <v>145</v>
      </c>
      <c r="B159" s="298" t="s">
        <v>173</v>
      </c>
      <c r="C159" s="293">
        <v>2</v>
      </c>
      <c r="D159" s="294" t="s">
        <v>172</v>
      </c>
      <c r="E159" s="293" t="s">
        <v>18</v>
      </c>
      <c r="F159" s="293" t="s">
        <v>3</v>
      </c>
      <c r="G159" s="295" t="s">
        <v>58</v>
      </c>
      <c r="H159" s="169" t="s">
        <v>278</v>
      </c>
      <c r="I159" s="293">
        <v>243</v>
      </c>
      <c r="J159" s="277">
        <v>173250</v>
      </c>
      <c r="K159" s="280">
        <v>0</v>
      </c>
      <c r="L159" s="296">
        <v>0</v>
      </c>
      <c r="M159" s="280">
        <f>I159+K159</f>
        <v>243</v>
      </c>
      <c r="N159" s="280">
        <f t="shared" si="15"/>
        <v>173250</v>
      </c>
      <c r="O159" s="276"/>
    </row>
    <row r="160" spans="1:15" x14ac:dyDescent="0.4">
      <c r="A160" s="369">
        <v>146</v>
      </c>
      <c r="B160" s="297" t="s">
        <v>623</v>
      </c>
      <c r="C160" s="293">
        <v>6</v>
      </c>
      <c r="D160" s="294" t="s">
        <v>172</v>
      </c>
      <c r="E160" s="293" t="s">
        <v>18</v>
      </c>
      <c r="F160" s="293" t="s">
        <v>3</v>
      </c>
      <c r="G160" s="295" t="s">
        <v>621</v>
      </c>
      <c r="H160" s="169" t="s">
        <v>622</v>
      </c>
      <c r="I160" s="293">
        <v>243</v>
      </c>
      <c r="J160" s="277">
        <v>291200</v>
      </c>
      <c r="K160" s="280">
        <v>0</v>
      </c>
      <c r="L160" s="296">
        <v>0</v>
      </c>
      <c r="M160" s="278">
        <f>I160+K160</f>
        <v>243</v>
      </c>
      <c r="N160" s="278">
        <f t="shared" si="15"/>
        <v>291200</v>
      </c>
      <c r="O160" s="290"/>
    </row>
    <row r="161" spans="1:15" x14ac:dyDescent="0.4">
      <c r="A161" s="180">
        <v>147</v>
      </c>
      <c r="B161" s="297" t="s">
        <v>624</v>
      </c>
      <c r="C161" s="293">
        <v>7</v>
      </c>
      <c r="D161" s="294" t="s">
        <v>172</v>
      </c>
      <c r="E161" s="293" t="s">
        <v>18</v>
      </c>
      <c r="F161" s="293" t="s">
        <v>3</v>
      </c>
      <c r="G161" s="295" t="s">
        <v>625</v>
      </c>
      <c r="H161" s="169" t="s">
        <v>626</v>
      </c>
      <c r="I161" s="293">
        <v>436</v>
      </c>
      <c r="J161" s="277">
        <v>572700</v>
      </c>
      <c r="K161" s="280">
        <v>0</v>
      </c>
      <c r="L161" s="296">
        <v>0</v>
      </c>
      <c r="M161" s="278">
        <f>I161+K161</f>
        <v>436</v>
      </c>
      <c r="N161" s="278">
        <f t="shared" si="15"/>
        <v>572700</v>
      </c>
      <c r="O161" s="290"/>
    </row>
    <row r="162" spans="1:15" x14ac:dyDescent="0.4">
      <c r="A162" s="369">
        <v>148</v>
      </c>
      <c r="B162" s="298" t="s">
        <v>285</v>
      </c>
      <c r="C162" s="293">
        <v>8</v>
      </c>
      <c r="D162" s="294" t="s">
        <v>172</v>
      </c>
      <c r="E162" s="293" t="s">
        <v>18</v>
      </c>
      <c r="F162" s="293" t="s">
        <v>3</v>
      </c>
      <c r="G162" s="295" t="s">
        <v>181</v>
      </c>
      <c r="H162" s="169" t="s">
        <v>286</v>
      </c>
      <c r="I162" s="293">
        <v>210</v>
      </c>
      <c r="J162" s="296">
        <v>201600</v>
      </c>
      <c r="K162" s="280">
        <v>0</v>
      </c>
      <c r="L162" s="296">
        <v>0</v>
      </c>
      <c r="M162" s="278">
        <f t="shared" ref="M162:N183" si="16">I162+K162</f>
        <v>210</v>
      </c>
      <c r="N162" s="278">
        <f t="shared" si="15"/>
        <v>201600</v>
      </c>
      <c r="O162" s="276"/>
    </row>
    <row r="163" spans="1:15" x14ac:dyDescent="0.4">
      <c r="A163" s="180">
        <v>149</v>
      </c>
      <c r="B163" s="298" t="s">
        <v>273</v>
      </c>
      <c r="C163" s="299">
        <v>2</v>
      </c>
      <c r="D163" s="294" t="s">
        <v>229</v>
      </c>
      <c r="E163" s="293" t="s">
        <v>18</v>
      </c>
      <c r="F163" s="293" t="s">
        <v>3</v>
      </c>
      <c r="G163" s="45">
        <v>2544</v>
      </c>
      <c r="H163" s="169" t="s">
        <v>274</v>
      </c>
      <c r="I163" s="300">
        <v>607</v>
      </c>
      <c r="J163" s="277">
        <v>5952261</v>
      </c>
      <c r="K163" s="278">
        <v>0</v>
      </c>
      <c r="L163" s="296">
        <v>0</v>
      </c>
      <c r="M163" s="278">
        <f t="shared" si="16"/>
        <v>607</v>
      </c>
      <c r="N163" s="278">
        <f t="shared" si="16"/>
        <v>5952261</v>
      </c>
      <c r="O163" s="276"/>
    </row>
    <row r="164" spans="1:15" x14ac:dyDescent="0.4">
      <c r="A164" s="369">
        <v>150</v>
      </c>
      <c r="B164" s="298" t="s">
        <v>627</v>
      </c>
      <c r="C164" s="299">
        <v>6</v>
      </c>
      <c r="D164" s="294" t="s">
        <v>229</v>
      </c>
      <c r="E164" s="293" t="s">
        <v>18</v>
      </c>
      <c r="F164" s="293" t="s">
        <v>3</v>
      </c>
      <c r="G164" s="45">
        <v>2544</v>
      </c>
      <c r="H164" s="169" t="s">
        <v>628</v>
      </c>
      <c r="I164" s="300">
        <v>120</v>
      </c>
      <c r="J164" s="277">
        <v>74500</v>
      </c>
      <c r="K164" s="278">
        <v>0</v>
      </c>
      <c r="L164" s="296">
        <v>0</v>
      </c>
      <c r="M164" s="278">
        <f t="shared" si="16"/>
        <v>120</v>
      </c>
      <c r="N164" s="278">
        <f t="shared" si="16"/>
        <v>74500</v>
      </c>
      <c r="O164" s="276"/>
    </row>
    <row r="165" spans="1:15" x14ac:dyDescent="0.4">
      <c r="A165" s="180">
        <v>151</v>
      </c>
      <c r="B165" s="298" t="s">
        <v>629</v>
      </c>
      <c r="C165" s="299">
        <v>7</v>
      </c>
      <c r="D165" s="294" t="s">
        <v>229</v>
      </c>
      <c r="E165" s="293" t="s">
        <v>18</v>
      </c>
      <c r="F165" s="293" t="s">
        <v>3</v>
      </c>
      <c r="G165" s="45">
        <v>2545</v>
      </c>
      <c r="H165" s="169" t="s">
        <v>630</v>
      </c>
      <c r="I165" s="300">
        <v>164</v>
      </c>
      <c r="J165" s="277">
        <v>342500</v>
      </c>
      <c r="K165" s="278">
        <v>0</v>
      </c>
      <c r="L165" s="296">
        <v>0</v>
      </c>
      <c r="M165" s="278">
        <f t="shared" si="16"/>
        <v>164</v>
      </c>
      <c r="N165" s="278">
        <f t="shared" si="16"/>
        <v>342500</v>
      </c>
      <c r="O165" s="276"/>
    </row>
    <row r="166" spans="1:15" x14ac:dyDescent="0.4">
      <c r="A166" s="369">
        <v>152</v>
      </c>
      <c r="B166" s="298" t="s">
        <v>631</v>
      </c>
      <c r="C166" s="299">
        <v>8</v>
      </c>
      <c r="D166" s="294" t="s">
        <v>229</v>
      </c>
      <c r="E166" s="293" t="s">
        <v>18</v>
      </c>
      <c r="F166" s="293" t="s">
        <v>3</v>
      </c>
      <c r="G166" s="45">
        <v>2550</v>
      </c>
      <c r="H166" s="169" t="s">
        <v>632</v>
      </c>
      <c r="I166" s="300">
        <v>325</v>
      </c>
      <c r="J166" s="277">
        <v>793880</v>
      </c>
      <c r="K166" s="278">
        <v>0</v>
      </c>
      <c r="L166" s="296">
        <v>0</v>
      </c>
      <c r="M166" s="278">
        <f t="shared" si="16"/>
        <v>325</v>
      </c>
      <c r="N166" s="278">
        <f t="shared" si="16"/>
        <v>793880</v>
      </c>
      <c r="O166" s="276"/>
    </row>
    <row r="167" spans="1:15" x14ac:dyDescent="0.4">
      <c r="A167" s="180">
        <v>153</v>
      </c>
      <c r="B167" s="298" t="s">
        <v>264</v>
      </c>
      <c r="C167" s="299">
        <v>10</v>
      </c>
      <c r="D167" s="294" t="s">
        <v>229</v>
      </c>
      <c r="E167" s="293" t="s">
        <v>18</v>
      </c>
      <c r="F167" s="293" t="s">
        <v>3</v>
      </c>
      <c r="G167" s="45">
        <v>2545</v>
      </c>
      <c r="H167" s="169" t="s">
        <v>743</v>
      </c>
      <c r="I167" s="300">
        <v>104</v>
      </c>
      <c r="J167" s="277">
        <v>191000</v>
      </c>
      <c r="K167" s="278">
        <v>0</v>
      </c>
      <c r="L167" s="296">
        <v>0</v>
      </c>
      <c r="M167" s="278">
        <f t="shared" si="16"/>
        <v>104</v>
      </c>
      <c r="N167" s="278">
        <f t="shared" si="16"/>
        <v>191000</v>
      </c>
      <c r="O167" s="276"/>
    </row>
    <row r="168" spans="1:15" x14ac:dyDescent="0.4">
      <c r="A168" s="369">
        <v>154</v>
      </c>
      <c r="B168" s="298" t="s">
        <v>744</v>
      </c>
      <c r="C168" s="299">
        <v>13</v>
      </c>
      <c r="D168" s="294" t="s">
        <v>229</v>
      </c>
      <c r="E168" s="293" t="s">
        <v>18</v>
      </c>
      <c r="F168" s="293" t="s">
        <v>3</v>
      </c>
      <c r="G168" s="45">
        <v>2551</v>
      </c>
      <c r="H168" s="169" t="s">
        <v>745</v>
      </c>
      <c r="I168" s="300">
        <v>69</v>
      </c>
      <c r="J168" s="277">
        <v>121000</v>
      </c>
      <c r="K168" s="278">
        <v>0</v>
      </c>
      <c r="L168" s="296">
        <v>0</v>
      </c>
      <c r="M168" s="278">
        <f t="shared" si="16"/>
        <v>69</v>
      </c>
      <c r="N168" s="278">
        <f t="shared" si="16"/>
        <v>121000</v>
      </c>
      <c r="O168" s="276"/>
    </row>
    <row r="169" spans="1:15" x14ac:dyDescent="0.4">
      <c r="A169" s="180">
        <v>155</v>
      </c>
      <c r="B169" s="298" t="s">
        <v>746</v>
      </c>
      <c r="C169" s="299">
        <v>15</v>
      </c>
      <c r="D169" s="294" t="s">
        <v>229</v>
      </c>
      <c r="E169" s="293" t="s">
        <v>18</v>
      </c>
      <c r="F169" s="293" t="s">
        <v>3</v>
      </c>
      <c r="G169" s="45">
        <v>2549</v>
      </c>
      <c r="H169" s="169" t="s">
        <v>747</v>
      </c>
      <c r="I169" s="300">
        <v>46</v>
      </c>
      <c r="J169" s="277">
        <v>57700</v>
      </c>
      <c r="K169" s="278">
        <v>0</v>
      </c>
      <c r="L169" s="296">
        <v>0</v>
      </c>
      <c r="M169" s="278">
        <f t="shared" si="16"/>
        <v>46</v>
      </c>
      <c r="N169" s="278">
        <f t="shared" si="16"/>
        <v>57700</v>
      </c>
      <c r="O169" s="276"/>
    </row>
    <row r="170" spans="1:15" x14ac:dyDescent="0.4">
      <c r="A170" s="369">
        <v>156</v>
      </c>
      <c r="B170" s="298" t="s">
        <v>275</v>
      </c>
      <c r="C170" s="293">
        <v>5</v>
      </c>
      <c r="D170" s="294" t="s">
        <v>276</v>
      </c>
      <c r="E170" s="293" t="s">
        <v>18</v>
      </c>
      <c r="F170" s="293" t="s">
        <v>3</v>
      </c>
      <c r="G170" s="45">
        <v>2542</v>
      </c>
      <c r="H170" s="179" t="s">
        <v>277</v>
      </c>
      <c r="I170" s="180">
        <v>328</v>
      </c>
      <c r="J170" s="277">
        <v>4373394</v>
      </c>
      <c r="K170" s="280">
        <v>0</v>
      </c>
      <c r="L170" s="296">
        <v>0</v>
      </c>
      <c r="M170" s="278">
        <f t="shared" si="16"/>
        <v>328</v>
      </c>
      <c r="N170" s="278">
        <f t="shared" si="16"/>
        <v>4373394</v>
      </c>
      <c r="O170" s="276"/>
    </row>
    <row r="171" spans="1:15" x14ac:dyDescent="0.4">
      <c r="A171" s="180">
        <v>157</v>
      </c>
      <c r="B171" s="298" t="s">
        <v>647</v>
      </c>
      <c r="C171" s="293">
        <v>6</v>
      </c>
      <c r="D171" s="294" t="s">
        <v>276</v>
      </c>
      <c r="E171" s="293" t="s">
        <v>18</v>
      </c>
      <c r="F171" s="293" t="s">
        <v>3</v>
      </c>
      <c r="G171" s="45">
        <v>2549</v>
      </c>
      <c r="H171" s="179" t="s">
        <v>648</v>
      </c>
      <c r="I171" s="180">
        <v>55</v>
      </c>
      <c r="J171" s="277">
        <v>120750</v>
      </c>
      <c r="K171" s="280">
        <v>0</v>
      </c>
      <c r="L171" s="296">
        <v>0</v>
      </c>
      <c r="M171" s="278">
        <f t="shared" si="16"/>
        <v>55</v>
      </c>
      <c r="N171" s="278">
        <f t="shared" si="16"/>
        <v>120750</v>
      </c>
      <c r="O171" s="276"/>
    </row>
    <row r="172" spans="1:15" x14ac:dyDescent="0.4">
      <c r="A172" s="369">
        <v>158</v>
      </c>
      <c r="B172" s="298" t="s">
        <v>649</v>
      </c>
      <c r="C172" s="293">
        <v>7</v>
      </c>
      <c r="D172" s="294" t="s">
        <v>276</v>
      </c>
      <c r="E172" s="293" t="s">
        <v>18</v>
      </c>
      <c r="F172" s="293" t="s">
        <v>3</v>
      </c>
      <c r="G172" s="45">
        <v>2566</v>
      </c>
      <c r="H172" s="179" t="s">
        <v>650</v>
      </c>
      <c r="I172" s="180">
        <v>62</v>
      </c>
      <c r="J172" s="277">
        <v>2700</v>
      </c>
      <c r="K172" s="280">
        <v>0</v>
      </c>
      <c r="L172" s="296">
        <v>0</v>
      </c>
      <c r="M172" s="278">
        <f t="shared" si="16"/>
        <v>62</v>
      </c>
      <c r="N172" s="278">
        <f t="shared" si="16"/>
        <v>2700</v>
      </c>
      <c r="O172" s="276"/>
    </row>
    <row r="173" spans="1:15" x14ac:dyDescent="0.4">
      <c r="A173" s="466">
        <v>159</v>
      </c>
      <c r="B173" s="479" t="s">
        <v>989</v>
      </c>
      <c r="C173" s="480">
        <v>8</v>
      </c>
      <c r="D173" s="481" t="s">
        <v>276</v>
      </c>
      <c r="E173" s="480" t="s">
        <v>18</v>
      </c>
      <c r="F173" s="480" t="s">
        <v>3</v>
      </c>
      <c r="G173" s="482">
        <v>2544</v>
      </c>
      <c r="H173" s="483" t="s">
        <v>990</v>
      </c>
      <c r="I173" s="466">
        <v>57</v>
      </c>
      <c r="J173" s="484">
        <v>1533694</v>
      </c>
      <c r="K173" s="477">
        <v>18</v>
      </c>
      <c r="L173" s="485">
        <v>1800</v>
      </c>
      <c r="M173" s="462">
        <f t="shared" si="16"/>
        <v>75</v>
      </c>
      <c r="N173" s="462">
        <f t="shared" si="16"/>
        <v>1535494</v>
      </c>
      <c r="O173" s="465"/>
    </row>
    <row r="174" spans="1:15" x14ac:dyDescent="0.4">
      <c r="A174" s="470">
        <v>160</v>
      </c>
      <c r="B174" s="479" t="s">
        <v>991</v>
      </c>
      <c r="C174" s="480">
        <v>9</v>
      </c>
      <c r="D174" s="481" t="s">
        <v>276</v>
      </c>
      <c r="E174" s="480" t="s">
        <v>18</v>
      </c>
      <c r="F174" s="480" t="s">
        <v>3</v>
      </c>
      <c r="G174" s="482">
        <v>2555</v>
      </c>
      <c r="H174" s="483" t="s">
        <v>992</v>
      </c>
      <c r="I174" s="466">
        <v>106</v>
      </c>
      <c r="J174" s="484">
        <v>78700</v>
      </c>
      <c r="K174" s="477">
        <v>15</v>
      </c>
      <c r="L174" s="485">
        <v>1500</v>
      </c>
      <c r="M174" s="462">
        <f t="shared" si="16"/>
        <v>121</v>
      </c>
      <c r="N174" s="462">
        <f t="shared" si="16"/>
        <v>80200</v>
      </c>
      <c r="O174" s="465"/>
    </row>
    <row r="175" spans="1:15" x14ac:dyDescent="0.4">
      <c r="A175" s="180">
        <v>161</v>
      </c>
      <c r="B175" s="298" t="s">
        <v>651</v>
      </c>
      <c r="C175" s="293">
        <v>9</v>
      </c>
      <c r="D175" s="294" t="s">
        <v>652</v>
      </c>
      <c r="E175" s="293" t="s">
        <v>18</v>
      </c>
      <c r="F175" s="293" t="s">
        <v>3</v>
      </c>
      <c r="G175" s="45">
        <v>2566</v>
      </c>
      <c r="H175" s="179" t="s">
        <v>653</v>
      </c>
      <c r="I175" s="180">
        <v>27</v>
      </c>
      <c r="J175" s="277">
        <v>3300</v>
      </c>
      <c r="K175" s="280">
        <v>0</v>
      </c>
      <c r="L175" s="296">
        <v>0</v>
      </c>
      <c r="M175" s="278">
        <f t="shared" si="16"/>
        <v>27</v>
      </c>
      <c r="N175" s="278">
        <f t="shared" si="16"/>
        <v>3300</v>
      </c>
      <c r="O175" s="276"/>
    </row>
    <row r="176" spans="1:15" x14ac:dyDescent="0.4">
      <c r="A176" s="369">
        <v>162</v>
      </c>
      <c r="B176" s="298" t="s">
        <v>235</v>
      </c>
      <c r="C176" s="293">
        <v>7</v>
      </c>
      <c r="D176" s="293" t="s">
        <v>234</v>
      </c>
      <c r="E176" s="293" t="s">
        <v>18</v>
      </c>
      <c r="F176" s="293" t="s">
        <v>3</v>
      </c>
      <c r="G176" s="295" t="s">
        <v>279</v>
      </c>
      <c r="H176" s="169" t="s">
        <v>236</v>
      </c>
      <c r="I176" s="293">
        <v>67</v>
      </c>
      <c r="J176" s="296">
        <v>6700</v>
      </c>
      <c r="K176" s="280">
        <v>0</v>
      </c>
      <c r="L176" s="296">
        <v>0</v>
      </c>
      <c r="M176" s="278">
        <f t="shared" si="16"/>
        <v>67</v>
      </c>
      <c r="N176" s="278">
        <f t="shared" si="16"/>
        <v>6700</v>
      </c>
      <c r="O176" s="276"/>
    </row>
    <row r="177" spans="1:15" x14ac:dyDescent="0.4">
      <c r="A177" s="180">
        <v>163</v>
      </c>
      <c r="B177" s="298" t="s">
        <v>641</v>
      </c>
      <c r="C177" s="293">
        <v>2</v>
      </c>
      <c r="D177" s="293" t="s">
        <v>234</v>
      </c>
      <c r="E177" s="293" t="s">
        <v>18</v>
      </c>
      <c r="F177" s="293" t="s">
        <v>3</v>
      </c>
      <c r="G177" s="295" t="s">
        <v>642</v>
      </c>
      <c r="H177" s="169" t="s">
        <v>643</v>
      </c>
      <c r="I177" s="293">
        <v>124</v>
      </c>
      <c r="J177" s="296">
        <v>228420</v>
      </c>
      <c r="K177" s="280">
        <v>0</v>
      </c>
      <c r="L177" s="296">
        <v>0</v>
      </c>
      <c r="M177" s="278">
        <f t="shared" si="16"/>
        <v>124</v>
      </c>
      <c r="N177" s="278">
        <f t="shared" si="16"/>
        <v>228420</v>
      </c>
      <c r="O177" s="276"/>
    </row>
    <row r="178" spans="1:15" x14ac:dyDescent="0.4">
      <c r="A178" s="369">
        <v>164</v>
      </c>
      <c r="B178" s="298" t="s">
        <v>280</v>
      </c>
      <c r="C178" s="293">
        <v>16</v>
      </c>
      <c r="D178" s="293" t="s">
        <v>281</v>
      </c>
      <c r="E178" s="293" t="s">
        <v>18</v>
      </c>
      <c r="F178" s="293" t="s">
        <v>3</v>
      </c>
      <c r="G178" s="295" t="s">
        <v>58</v>
      </c>
      <c r="H178" s="169" t="s">
        <v>282</v>
      </c>
      <c r="I178" s="293">
        <v>125</v>
      </c>
      <c r="J178" s="296">
        <v>55300</v>
      </c>
      <c r="K178" s="280">
        <v>0</v>
      </c>
      <c r="L178" s="296">
        <v>0</v>
      </c>
      <c r="M178" s="278">
        <f t="shared" si="16"/>
        <v>125</v>
      </c>
      <c r="N178" s="278">
        <f t="shared" si="16"/>
        <v>55300</v>
      </c>
      <c r="O178" s="276"/>
    </row>
    <row r="179" spans="1:15" x14ac:dyDescent="0.4">
      <c r="A179" s="180">
        <v>165</v>
      </c>
      <c r="B179" s="298" t="s">
        <v>283</v>
      </c>
      <c r="C179" s="293">
        <v>10</v>
      </c>
      <c r="D179" s="293" t="s">
        <v>281</v>
      </c>
      <c r="E179" s="293" t="s">
        <v>18</v>
      </c>
      <c r="F179" s="293" t="s">
        <v>3</v>
      </c>
      <c r="G179" s="295" t="s">
        <v>58</v>
      </c>
      <c r="H179" s="169" t="s">
        <v>284</v>
      </c>
      <c r="I179" s="293">
        <v>127</v>
      </c>
      <c r="J179" s="296">
        <v>37804</v>
      </c>
      <c r="K179" s="280">
        <v>0</v>
      </c>
      <c r="L179" s="296">
        <v>0</v>
      </c>
      <c r="M179" s="278">
        <f t="shared" si="16"/>
        <v>127</v>
      </c>
      <c r="N179" s="278">
        <f t="shared" si="16"/>
        <v>37804</v>
      </c>
      <c r="O179" s="276"/>
    </row>
    <row r="180" spans="1:15" x14ac:dyDescent="0.4">
      <c r="A180" s="369">
        <v>166</v>
      </c>
      <c r="B180" s="298" t="s">
        <v>639</v>
      </c>
      <c r="C180" s="293">
        <v>11</v>
      </c>
      <c r="D180" s="294" t="s">
        <v>281</v>
      </c>
      <c r="E180" s="293" t="s">
        <v>18</v>
      </c>
      <c r="F180" s="293" t="s">
        <v>3</v>
      </c>
      <c r="G180" s="295" t="s">
        <v>634</v>
      </c>
      <c r="H180" s="169" t="s">
        <v>640</v>
      </c>
      <c r="I180" s="293">
        <v>121</v>
      </c>
      <c r="J180" s="296">
        <v>220330</v>
      </c>
      <c r="K180" s="280">
        <v>0</v>
      </c>
      <c r="L180" s="296">
        <v>0</v>
      </c>
      <c r="M180" s="278">
        <f t="shared" si="16"/>
        <v>121</v>
      </c>
      <c r="N180" s="278">
        <f t="shared" si="16"/>
        <v>220330</v>
      </c>
      <c r="O180" s="276"/>
    </row>
    <row r="181" spans="1:15" x14ac:dyDescent="0.4">
      <c r="A181" s="180">
        <v>167</v>
      </c>
      <c r="B181" s="298" t="s">
        <v>296</v>
      </c>
      <c r="C181" s="293">
        <v>3</v>
      </c>
      <c r="D181" s="301" t="s">
        <v>281</v>
      </c>
      <c r="E181" s="293" t="s">
        <v>18</v>
      </c>
      <c r="F181" s="293" t="s">
        <v>3</v>
      </c>
      <c r="G181" s="295" t="s">
        <v>297</v>
      </c>
      <c r="H181" s="169" t="s">
        <v>298</v>
      </c>
      <c r="I181" s="293">
        <v>73</v>
      </c>
      <c r="J181" s="296">
        <v>6800</v>
      </c>
      <c r="K181" s="280">
        <v>0</v>
      </c>
      <c r="L181" s="296">
        <v>0</v>
      </c>
      <c r="M181" s="278">
        <f t="shared" si="16"/>
        <v>73</v>
      </c>
      <c r="N181" s="278">
        <f t="shared" si="16"/>
        <v>6800</v>
      </c>
      <c r="O181" s="276"/>
    </row>
    <row r="182" spans="1:15" x14ac:dyDescent="0.4">
      <c r="A182" s="369">
        <v>168</v>
      </c>
      <c r="B182" s="298" t="s">
        <v>299</v>
      </c>
      <c r="C182" s="294">
        <v>17</v>
      </c>
      <c r="D182" s="294" t="s">
        <v>281</v>
      </c>
      <c r="E182" s="293" t="s">
        <v>18</v>
      </c>
      <c r="F182" s="293" t="s">
        <v>3</v>
      </c>
      <c r="G182" s="295" t="s">
        <v>58</v>
      </c>
      <c r="H182" s="169" t="s">
        <v>300</v>
      </c>
      <c r="I182" s="293">
        <v>135</v>
      </c>
      <c r="J182" s="296">
        <v>134700</v>
      </c>
      <c r="K182" s="280">
        <v>0</v>
      </c>
      <c r="L182" s="296">
        <v>0</v>
      </c>
      <c r="M182" s="278">
        <f t="shared" si="16"/>
        <v>135</v>
      </c>
      <c r="N182" s="278">
        <f t="shared" si="16"/>
        <v>134700</v>
      </c>
      <c r="O182" s="276"/>
    </row>
    <row r="183" spans="1:15" x14ac:dyDescent="0.4">
      <c r="A183" s="180">
        <v>169</v>
      </c>
      <c r="B183" s="298" t="s">
        <v>748</v>
      </c>
      <c r="C183" s="294">
        <v>1</v>
      </c>
      <c r="D183" s="305" t="s">
        <v>302</v>
      </c>
      <c r="E183" s="293" t="s">
        <v>18</v>
      </c>
      <c r="F183" s="293" t="s">
        <v>3</v>
      </c>
      <c r="G183" s="295" t="s">
        <v>749</v>
      </c>
      <c r="H183" s="169" t="s">
        <v>750</v>
      </c>
      <c r="I183" s="293">
        <v>215</v>
      </c>
      <c r="J183" s="296">
        <v>222000</v>
      </c>
      <c r="K183" s="280">
        <v>0</v>
      </c>
      <c r="L183" s="296">
        <v>0</v>
      </c>
      <c r="M183" s="278">
        <f t="shared" si="16"/>
        <v>215</v>
      </c>
      <c r="N183" s="278">
        <f t="shared" si="16"/>
        <v>222000</v>
      </c>
      <c r="O183" s="276"/>
    </row>
    <row r="184" spans="1:15" x14ac:dyDescent="0.4">
      <c r="A184" s="369">
        <v>170</v>
      </c>
      <c r="B184" s="298" t="s">
        <v>633</v>
      </c>
      <c r="C184" s="293">
        <v>2</v>
      </c>
      <c r="D184" s="300" t="s">
        <v>302</v>
      </c>
      <c r="E184" s="293" t="s">
        <v>18</v>
      </c>
      <c r="F184" s="293" t="s">
        <v>3</v>
      </c>
      <c r="G184" s="295" t="s">
        <v>634</v>
      </c>
      <c r="H184" s="169" t="s">
        <v>635</v>
      </c>
      <c r="I184" s="293">
        <v>182</v>
      </c>
      <c r="J184" s="296">
        <v>721000</v>
      </c>
      <c r="K184" s="280">
        <v>0</v>
      </c>
      <c r="L184" s="296">
        <v>0</v>
      </c>
      <c r="M184" s="278">
        <f t="shared" ref="M184:N196" si="17">I184+K184</f>
        <v>182</v>
      </c>
      <c r="N184" s="278">
        <f t="shared" si="17"/>
        <v>721000</v>
      </c>
      <c r="O184" s="276"/>
    </row>
    <row r="185" spans="1:15" x14ac:dyDescent="0.4">
      <c r="A185" s="180">
        <v>171</v>
      </c>
      <c r="B185" s="298" t="s">
        <v>301</v>
      </c>
      <c r="C185" s="293">
        <v>4</v>
      </c>
      <c r="D185" s="300" t="s">
        <v>302</v>
      </c>
      <c r="E185" s="293" t="s">
        <v>18</v>
      </c>
      <c r="F185" s="293" t="s">
        <v>3</v>
      </c>
      <c r="G185" s="295" t="s">
        <v>82</v>
      </c>
      <c r="H185" s="169" t="s">
        <v>303</v>
      </c>
      <c r="I185" s="293">
        <v>258</v>
      </c>
      <c r="J185" s="296">
        <v>250000</v>
      </c>
      <c r="K185" s="280">
        <v>0</v>
      </c>
      <c r="L185" s="296">
        <v>0</v>
      </c>
      <c r="M185" s="278">
        <f t="shared" si="17"/>
        <v>258</v>
      </c>
      <c r="N185" s="278">
        <f t="shared" si="17"/>
        <v>250000</v>
      </c>
      <c r="O185" s="180"/>
    </row>
    <row r="186" spans="1:15" x14ac:dyDescent="0.4">
      <c r="A186" s="369">
        <v>172</v>
      </c>
      <c r="B186" s="298" t="s">
        <v>413</v>
      </c>
      <c r="C186" s="293">
        <v>7</v>
      </c>
      <c r="D186" s="300" t="s">
        <v>302</v>
      </c>
      <c r="E186" s="293" t="s">
        <v>18</v>
      </c>
      <c r="F186" s="293" t="s">
        <v>3</v>
      </c>
      <c r="G186" s="295" t="s">
        <v>181</v>
      </c>
      <c r="H186" s="169" t="s">
        <v>751</v>
      </c>
      <c r="I186" s="293">
        <v>179</v>
      </c>
      <c r="J186" s="296">
        <v>542000</v>
      </c>
      <c r="K186" s="280">
        <v>0</v>
      </c>
      <c r="L186" s="296">
        <v>0</v>
      </c>
      <c r="M186" s="278">
        <f t="shared" si="17"/>
        <v>179</v>
      </c>
      <c r="N186" s="278">
        <f t="shared" si="17"/>
        <v>542000</v>
      </c>
      <c r="O186" s="180"/>
    </row>
    <row r="187" spans="1:15" x14ac:dyDescent="0.4">
      <c r="A187" s="180">
        <v>173</v>
      </c>
      <c r="B187" s="298" t="s">
        <v>410</v>
      </c>
      <c r="C187" s="293">
        <v>8</v>
      </c>
      <c r="D187" s="300" t="s">
        <v>302</v>
      </c>
      <c r="E187" s="293" t="s">
        <v>18</v>
      </c>
      <c r="F187" s="293" t="s">
        <v>3</v>
      </c>
      <c r="G187" s="295" t="s">
        <v>82</v>
      </c>
      <c r="H187" s="169" t="s">
        <v>752</v>
      </c>
      <c r="I187" s="293">
        <v>270</v>
      </c>
      <c r="J187" s="296">
        <v>321100</v>
      </c>
      <c r="K187" s="280">
        <v>0</v>
      </c>
      <c r="L187" s="296">
        <v>0</v>
      </c>
      <c r="M187" s="278">
        <f t="shared" si="17"/>
        <v>270</v>
      </c>
      <c r="N187" s="278">
        <f t="shared" si="17"/>
        <v>321100</v>
      </c>
      <c r="O187" s="180"/>
    </row>
    <row r="188" spans="1:15" x14ac:dyDescent="0.4">
      <c r="A188" s="369">
        <v>174</v>
      </c>
      <c r="B188" s="298" t="s">
        <v>753</v>
      </c>
      <c r="C188" s="293">
        <v>9</v>
      </c>
      <c r="D188" s="300" t="s">
        <v>302</v>
      </c>
      <c r="E188" s="293" t="s">
        <v>18</v>
      </c>
      <c r="F188" s="293" t="s">
        <v>3</v>
      </c>
      <c r="G188" s="295" t="s">
        <v>181</v>
      </c>
      <c r="H188" s="169" t="s">
        <v>756</v>
      </c>
      <c r="I188" s="293">
        <v>124</v>
      </c>
      <c r="J188" s="296">
        <v>142000</v>
      </c>
      <c r="K188" s="280">
        <v>0</v>
      </c>
      <c r="L188" s="296">
        <v>0</v>
      </c>
      <c r="M188" s="278">
        <f t="shared" si="17"/>
        <v>124</v>
      </c>
      <c r="N188" s="278">
        <f t="shared" si="17"/>
        <v>142000</v>
      </c>
      <c r="O188" s="180"/>
    </row>
    <row r="189" spans="1:15" x14ac:dyDescent="0.4">
      <c r="A189" s="180">
        <v>175</v>
      </c>
      <c r="B189" s="298" t="s">
        <v>754</v>
      </c>
      <c r="C189" s="293">
        <v>12</v>
      </c>
      <c r="D189" s="300" t="s">
        <v>302</v>
      </c>
      <c r="E189" s="293" t="s">
        <v>18</v>
      </c>
      <c r="F189" s="293" t="s">
        <v>3</v>
      </c>
      <c r="G189" s="295" t="s">
        <v>82</v>
      </c>
      <c r="H189" s="169" t="s">
        <v>755</v>
      </c>
      <c r="I189" s="293">
        <v>54</v>
      </c>
      <c r="J189" s="296">
        <v>124642</v>
      </c>
      <c r="K189" s="280">
        <v>0</v>
      </c>
      <c r="L189" s="296">
        <v>0</v>
      </c>
      <c r="M189" s="278">
        <f t="shared" si="17"/>
        <v>54</v>
      </c>
      <c r="N189" s="278">
        <f t="shared" si="17"/>
        <v>124642</v>
      </c>
      <c r="O189" s="180"/>
    </row>
    <row r="190" spans="1:15" x14ac:dyDescent="0.4">
      <c r="A190" s="369">
        <v>176</v>
      </c>
      <c r="B190" s="298" t="s">
        <v>617</v>
      </c>
      <c r="C190" s="293">
        <v>13</v>
      </c>
      <c r="D190" s="300" t="s">
        <v>302</v>
      </c>
      <c r="E190" s="293" t="s">
        <v>18</v>
      </c>
      <c r="F190" s="293" t="s">
        <v>3</v>
      </c>
      <c r="G190" s="295" t="s">
        <v>636</v>
      </c>
      <c r="H190" s="169" t="s">
        <v>637</v>
      </c>
      <c r="I190" s="293">
        <v>30</v>
      </c>
      <c r="J190" s="296">
        <v>3440</v>
      </c>
      <c r="K190" s="280">
        <v>0</v>
      </c>
      <c r="L190" s="296">
        <v>0</v>
      </c>
      <c r="M190" s="278">
        <f t="shared" si="17"/>
        <v>30</v>
      </c>
      <c r="N190" s="278">
        <f t="shared" si="17"/>
        <v>3440</v>
      </c>
      <c r="O190" s="180"/>
    </row>
    <row r="191" spans="1:15" x14ac:dyDescent="0.4">
      <c r="A191" s="180">
        <v>177</v>
      </c>
      <c r="B191" s="298" t="s">
        <v>757</v>
      </c>
      <c r="C191" s="293">
        <v>14</v>
      </c>
      <c r="D191" s="300" t="s">
        <v>302</v>
      </c>
      <c r="E191" s="293" t="s">
        <v>18</v>
      </c>
      <c r="F191" s="293" t="s">
        <v>3</v>
      </c>
      <c r="G191" s="295" t="s">
        <v>758</v>
      </c>
      <c r="H191" s="169" t="s">
        <v>759</v>
      </c>
      <c r="I191" s="293">
        <v>83</v>
      </c>
      <c r="J191" s="296">
        <v>70000</v>
      </c>
      <c r="K191" s="280">
        <v>0</v>
      </c>
      <c r="L191" s="296">
        <v>0</v>
      </c>
      <c r="M191" s="278">
        <f t="shared" si="17"/>
        <v>83</v>
      </c>
      <c r="N191" s="278">
        <f t="shared" si="17"/>
        <v>70000</v>
      </c>
      <c r="O191" s="306"/>
    </row>
    <row r="192" spans="1:15" x14ac:dyDescent="0.4">
      <c r="A192" s="369">
        <v>178</v>
      </c>
      <c r="B192" s="298" t="s">
        <v>760</v>
      </c>
      <c r="C192" s="293">
        <v>15</v>
      </c>
      <c r="D192" s="300" t="s">
        <v>302</v>
      </c>
      <c r="E192" s="293" t="s">
        <v>18</v>
      </c>
      <c r="F192" s="293" t="s">
        <v>3</v>
      </c>
      <c r="G192" s="295" t="s">
        <v>82</v>
      </c>
      <c r="H192" s="169" t="s">
        <v>761</v>
      </c>
      <c r="I192" s="293">
        <v>267</v>
      </c>
      <c r="J192" s="296">
        <v>175740</v>
      </c>
      <c r="K192" s="280">
        <v>0</v>
      </c>
      <c r="L192" s="296">
        <v>0</v>
      </c>
      <c r="M192" s="278">
        <f t="shared" si="17"/>
        <v>267</v>
      </c>
      <c r="N192" s="278">
        <f t="shared" si="17"/>
        <v>175740</v>
      </c>
      <c r="O192" s="306"/>
    </row>
    <row r="193" spans="1:19" x14ac:dyDescent="0.4">
      <c r="A193" s="180">
        <v>179</v>
      </c>
      <c r="B193" s="298" t="s">
        <v>762</v>
      </c>
      <c r="C193" s="293">
        <v>16</v>
      </c>
      <c r="D193" s="300" t="s">
        <v>302</v>
      </c>
      <c r="E193" s="293" t="s">
        <v>18</v>
      </c>
      <c r="F193" s="293" t="s">
        <v>3</v>
      </c>
      <c r="G193" s="295" t="s">
        <v>89</v>
      </c>
      <c r="H193" s="169" t="s">
        <v>763</v>
      </c>
      <c r="I193" s="293">
        <v>406</v>
      </c>
      <c r="J193" s="296">
        <v>2076077</v>
      </c>
      <c r="K193" s="280">
        <v>0</v>
      </c>
      <c r="L193" s="296">
        <v>0</v>
      </c>
      <c r="M193" s="278">
        <f t="shared" si="17"/>
        <v>406</v>
      </c>
      <c r="N193" s="278">
        <f t="shared" si="17"/>
        <v>2076077</v>
      </c>
      <c r="O193" s="306"/>
    </row>
    <row r="194" spans="1:19" x14ac:dyDescent="0.4">
      <c r="A194" s="369">
        <v>180</v>
      </c>
      <c r="B194" s="298" t="s">
        <v>764</v>
      </c>
      <c r="C194" s="293">
        <v>17</v>
      </c>
      <c r="D194" s="300" t="s">
        <v>302</v>
      </c>
      <c r="E194" s="293" t="s">
        <v>18</v>
      </c>
      <c r="F194" s="293" t="s">
        <v>3</v>
      </c>
      <c r="G194" s="295" t="s">
        <v>181</v>
      </c>
      <c r="H194" s="169" t="s">
        <v>765</v>
      </c>
      <c r="I194" s="293">
        <v>253</v>
      </c>
      <c r="J194" s="296">
        <v>288000</v>
      </c>
      <c r="K194" s="280">
        <v>0</v>
      </c>
      <c r="L194" s="296">
        <v>0</v>
      </c>
      <c r="M194" s="278">
        <f t="shared" si="17"/>
        <v>253</v>
      </c>
      <c r="N194" s="278">
        <f t="shared" si="17"/>
        <v>288000</v>
      </c>
      <c r="O194" s="306"/>
    </row>
    <row r="195" spans="1:19" x14ac:dyDescent="0.4">
      <c r="A195" s="180">
        <v>181</v>
      </c>
      <c r="B195" s="298" t="s">
        <v>766</v>
      </c>
      <c r="C195" s="293">
        <v>18</v>
      </c>
      <c r="D195" s="300" t="s">
        <v>302</v>
      </c>
      <c r="E195" s="293" t="s">
        <v>18</v>
      </c>
      <c r="F195" s="293" t="s">
        <v>3</v>
      </c>
      <c r="G195" s="295" t="s">
        <v>758</v>
      </c>
      <c r="H195" s="169" t="s">
        <v>767</v>
      </c>
      <c r="I195" s="293">
        <v>198</v>
      </c>
      <c r="J195" s="296">
        <v>5035680</v>
      </c>
      <c r="K195" s="280">
        <v>0</v>
      </c>
      <c r="L195" s="296">
        <v>0</v>
      </c>
      <c r="M195" s="278">
        <f t="shared" si="17"/>
        <v>198</v>
      </c>
      <c r="N195" s="278">
        <f t="shared" si="17"/>
        <v>5035680</v>
      </c>
      <c r="O195" s="306"/>
    </row>
    <row r="196" spans="1:19" x14ac:dyDescent="0.4">
      <c r="A196" s="369">
        <v>182</v>
      </c>
      <c r="B196" s="298" t="s">
        <v>644</v>
      </c>
      <c r="C196" s="293">
        <v>2</v>
      </c>
      <c r="D196" s="300" t="s">
        <v>645</v>
      </c>
      <c r="E196" s="293" t="s">
        <v>18</v>
      </c>
      <c r="F196" s="293" t="s">
        <v>3</v>
      </c>
      <c r="G196" s="295" t="s">
        <v>621</v>
      </c>
      <c r="H196" s="169" t="s">
        <v>646</v>
      </c>
      <c r="I196" s="293">
        <v>116</v>
      </c>
      <c r="J196" s="296">
        <v>323515</v>
      </c>
      <c r="K196" s="280">
        <v>0</v>
      </c>
      <c r="L196" s="296">
        <v>0</v>
      </c>
      <c r="M196" s="278">
        <f t="shared" si="17"/>
        <v>116</v>
      </c>
      <c r="N196" s="278">
        <f t="shared" si="17"/>
        <v>323515</v>
      </c>
      <c r="O196" s="306"/>
    </row>
    <row r="197" spans="1:19" ht="21.6" thickBot="1" x14ac:dyDescent="0.45">
      <c r="A197" s="284"/>
      <c r="B197" s="302"/>
      <c r="C197" s="287"/>
      <c r="D197" s="303" t="s">
        <v>2</v>
      </c>
      <c r="E197" s="287"/>
      <c r="F197" s="282"/>
      <c r="G197" s="304"/>
      <c r="H197" s="286"/>
      <c r="I197" s="287"/>
      <c r="J197" s="288">
        <f>SUM(J159:J196)</f>
        <v>25869377</v>
      </c>
      <c r="K197" s="367">
        <f>SUM(K158:K196)</f>
        <v>48</v>
      </c>
      <c r="L197" s="368">
        <f>SUM(L158:L196)</f>
        <v>4800</v>
      </c>
      <c r="M197" s="288">
        <f>SUM(M158:M196)</f>
        <v>6752</v>
      </c>
      <c r="N197" s="288">
        <f>SUM(N158:N196)</f>
        <v>25960177</v>
      </c>
      <c r="O197" s="284"/>
    </row>
    <row r="198" spans="1:19" x14ac:dyDescent="0.4">
      <c r="A198" s="293">
        <v>183</v>
      </c>
      <c r="B198" s="292" t="s">
        <v>54</v>
      </c>
      <c r="C198" s="293">
        <v>10</v>
      </c>
      <c r="D198" s="293" t="s">
        <v>20</v>
      </c>
      <c r="E198" s="293" t="s">
        <v>20</v>
      </c>
      <c r="F198" s="293" t="s">
        <v>3</v>
      </c>
      <c r="G198" s="295" t="s">
        <v>178</v>
      </c>
      <c r="H198" s="169" t="s">
        <v>177</v>
      </c>
      <c r="I198" s="293">
        <v>258</v>
      </c>
      <c r="J198" s="277">
        <v>433500</v>
      </c>
      <c r="K198" s="280">
        <v>38</v>
      </c>
      <c r="L198" s="280">
        <v>3800</v>
      </c>
      <c r="M198" s="278">
        <f t="shared" ref="M198:M202" si="18">I198+K198</f>
        <v>296</v>
      </c>
      <c r="N198" s="278">
        <f>J198+L198</f>
        <v>437300</v>
      </c>
      <c r="O198" s="290"/>
    </row>
    <row r="199" spans="1:19" x14ac:dyDescent="0.4">
      <c r="A199" s="293">
        <v>184</v>
      </c>
      <c r="B199" s="298" t="s">
        <v>309</v>
      </c>
      <c r="C199" s="293">
        <v>12</v>
      </c>
      <c r="D199" s="294" t="s">
        <v>20</v>
      </c>
      <c r="E199" s="293" t="s">
        <v>20</v>
      </c>
      <c r="F199" s="293" t="s">
        <v>3</v>
      </c>
      <c r="G199" s="45">
        <v>2544</v>
      </c>
      <c r="H199" s="179" t="s">
        <v>310</v>
      </c>
      <c r="I199" s="180">
        <v>167</v>
      </c>
      <c r="J199" s="277">
        <v>127750</v>
      </c>
      <c r="K199" s="280">
        <v>48</v>
      </c>
      <c r="L199" s="280">
        <v>4800</v>
      </c>
      <c r="M199" s="280">
        <f t="shared" si="18"/>
        <v>215</v>
      </c>
      <c r="N199" s="280">
        <f>J199+L199</f>
        <v>132550</v>
      </c>
      <c r="O199" s="276"/>
    </row>
    <row r="200" spans="1:19" x14ac:dyDescent="0.4">
      <c r="A200" s="293">
        <v>185</v>
      </c>
      <c r="B200" s="298" t="s">
        <v>311</v>
      </c>
      <c r="C200" s="293">
        <v>12</v>
      </c>
      <c r="D200" s="294" t="s">
        <v>312</v>
      </c>
      <c r="E200" s="293" t="s">
        <v>20</v>
      </c>
      <c r="F200" s="293" t="s">
        <v>3</v>
      </c>
      <c r="G200" s="45">
        <v>2543</v>
      </c>
      <c r="H200" s="179" t="s">
        <v>313</v>
      </c>
      <c r="I200" s="180">
        <v>142</v>
      </c>
      <c r="J200" s="277">
        <v>145000</v>
      </c>
      <c r="K200" s="280">
        <v>29</v>
      </c>
      <c r="L200" s="280">
        <v>2900</v>
      </c>
      <c r="M200" s="280">
        <f t="shared" si="18"/>
        <v>171</v>
      </c>
      <c r="N200" s="280">
        <f>J200+L200</f>
        <v>147900</v>
      </c>
      <c r="O200" s="276"/>
    </row>
    <row r="201" spans="1:19" x14ac:dyDescent="0.4">
      <c r="A201" s="293">
        <v>186</v>
      </c>
      <c r="B201" s="359" t="s">
        <v>289</v>
      </c>
      <c r="C201" s="301">
        <v>2</v>
      </c>
      <c r="D201" s="294" t="s">
        <v>314</v>
      </c>
      <c r="E201" s="293" t="s">
        <v>20</v>
      </c>
      <c r="F201" s="293" t="s">
        <v>3</v>
      </c>
      <c r="G201" s="168">
        <v>2544</v>
      </c>
      <c r="H201" s="179" t="s">
        <v>316</v>
      </c>
      <c r="I201" s="180">
        <v>173</v>
      </c>
      <c r="J201" s="277">
        <v>135802</v>
      </c>
      <c r="K201" s="280">
        <v>57</v>
      </c>
      <c r="L201" s="280">
        <v>5600</v>
      </c>
      <c r="M201" s="280">
        <f t="shared" si="18"/>
        <v>230</v>
      </c>
      <c r="N201" s="280">
        <f>J201+L201</f>
        <v>141402</v>
      </c>
      <c r="O201" s="276"/>
    </row>
    <row r="202" spans="1:19" x14ac:dyDescent="0.4">
      <c r="A202" s="293">
        <v>187</v>
      </c>
      <c r="B202" s="359" t="s">
        <v>315</v>
      </c>
      <c r="C202" s="301">
        <v>3</v>
      </c>
      <c r="D202" s="294" t="s">
        <v>314</v>
      </c>
      <c r="E202" s="293" t="s">
        <v>20</v>
      </c>
      <c r="F202" s="293" t="s">
        <v>3</v>
      </c>
      <c r="G202" s="168">
        <v>2544</v>
      </c>
      <c r="H202" s="360" t="s">
        <v>317</v>
      </c>
      <c r="I202" s="361">
        <v>205</v>
      </c>
      <c r="J202" s="362">
        <v>187870</v>
      </c>
      <c r="K202" s="363">
        <v>43</v>
      </c>
      <c r="L202" s="363">
        <v>4300</v>
      </c>
      <c r="M202" s="363">
        <f t="shared" si="18"/>
        <v>248</v>
      </c>
      <c r="N202" s="363">
        <f>J202+L202</f>
        <v>192170</v>
      </c>
      <c r="O202" s="276"/>
    </row>
    <row r="203" spans="1:19" ht="21.6" thickBot="1" x14ac:dyDescent="0.45">
      <c r="A203" s="284"/>
      <c r="B203" s="302"/>
      <c r="C203" s="287"/>
      <c r="D203" s="303" t="s">
        <v>2</v>
      </c>
      <c r="E203" s="287"/>
      <c r="F203" s="282"/>
      <c r="G203" s="304"/>
      <c r="H203" s="286"/>
      <c r="I203" s="287"/>
      <c r="J203" s="288">
        <f>SUM(J198:J202)</f>
        <v>1029922</v>
      </c>
      <c r="K203" s="358">
        <f>SUM(K198:K202)</f>
        <v>215</v>
      </c>
      <c r="L203" s="357">
        <f>SUM(L198:L202)</f>
        <v>21400</v>
      </c>
      <c r="M203" s="288">
        <f t="shared" ref="M203:N203" si="19">SUM(M198:M202)</f>
        <v>1160</v>
      </c>
      <c r="N203" s="288">
        <f t="shared" si="19"/>
        <v>1051322</v>
      </c>
      <c r="O203" s="282"/>
      <c r="Q203" s="390"/>
      <c r="S203" s="391"/>
    </row>
    <row r="204" spans="1:19" x14ac:dyDescent="0.4">
      <c r="A204" s="180">
        <v>188</v>
      </c>
      <c r="B204" s="276" t="s">
        <v>289</v>
      </c>
      <c r="C204" s="180">
        <v>4</v>
      </c>
      <c r="D204" s="180" t="s">
        <v>288</v>
      </c>
      <c r="E204" s="180" t="s">
        <v>14</v>
      </c>
      <c r="F204" s="180" t="s">
        <v>3</v>
      </c>
      <c r="G204" s="176">
        <v>2552</v>
      </c>
      <c r="H204" s="276" t="s">
        <v>379</v>
      </c>
      <c r="I204" s="181">
        <v>396</v>
      </c>
      <c r="J204" s="277">
        <v>2408532</v>
      </c>
      <c r="K204" s="182">
        <v>0</v>
      </c>
      <c r="L204" s="182">
        <v>0</v>
      </c>
      <c r="M204" s="278">
        <f t="shared" ref="M204:N219" si="20">I204+K204</f>
        <v>396</v>
      </c>
      <c r="N204" s="278">
        <f>J204+L204</f>
        <v>2408532</v>
      </c>
      <c r="O204" s="290"/>
      <c r="Q204" s="390"/>
      <c r="S204" s="391"/>
    </row>
    <row r="205" spans="1:19" x14ac:dyDescent="0.4">
      <c r="A205" s="279">
        <v>189</v>
      </c>
      <c r="B205" s="276" t="s">
        <v>290</v>
      </c>
      <c r="C205" s="180">
        <v>5</v>
      </c>
      <c r="D205" s="180" t="s">
        <v>288</v>
      </c>
      <c r="E205" s="180" t="s">
        <v>14</v>
      </c>
      <c r="F205" s="180" t="s">
        <v>3</v>
      </c>
      <c r="G205" s="176">
        <v>2541</v>
      </c>
      <c r="H205" s="276" t="s">
        <v>380</v>
      </c>
      <c r="I205" s="181">
        <v>65</v>
      </c>
      <c r="J205" s="277">
        <v>152500</v>
      </c>
      <c r="K205" s="182">
        <v>0</v>
      </c>
      <c r="L205" s="182">
        <v>0</v>
      </c>
      <c r="M205" s="280">
        <f t="shared" si="20"/>
        <v>65</v>
      </c>
      <c r="N205" s="280">
        <f>J205+L205</f>
        <v>152500</v>
      </c>
      <c r="O205" s="276"/>
      <c r="Q205" s="390"/>
      <c r="S205" s="391"/>
    </row>
    <row r="206" spans="1:19" x14ac:dyDescent="0.4">
      <c r="A206" s="180">
        <v>190</v>
      </c>
      <c r="B206" s="276" t="s">
        <v>291</v>
      </c>
      <c r="C206" s="180">
        <v>9</v>
      </c>
      <c r="D206" s="180" t="s">
        <v>288</v>
      </c>
      <c r="E206" s="180" t="s">
        <v>14</v>
      </c>
      <c r="F206" s="180" t="s">
        <v>3</v>
      </c>
      <c r="G206" s="176">
        <v>2542</v>
      </c>
      <c r="H206" s="276" t="s">
        <v>381</v>
      </c>
      <c r="I206" s="181">
        <v>69</v>
      </c>
      <c r="J206" s="277">
        <v>152100</v>
      </c>
      <c r="K206" s="182">
        <v>0</v>
      </c>
      <c r="L206" s="182">
        <v>0</v>
      </c>
      <c r="M206" s="280">
        <f t="shared" si="20"/>
        <v>69</v>
      </c>
      <c r="N206" s="280">
        <f>J206+L206</f>
        <v>152100</v>
      </c>
      <c r="O206" s="276"/>
      <c r="Q206" s="390"/>
      <c r="S206" s="391"/>
    </row>
    <row r="207" spans="1:19" x14ac:dyDescent="0.4">
      <c r="A207" s="180">
        <v>191</v>
      </c>
      <c r="B207" s="276" t="s">
        <v>350</v>
      </c>
      <c r="C207" s="180">
        <v>10</v>
      </c>
      <c r="D207" s="180" t="s">
        <v>288</v>
      </c>
      <c r="E207" s="180" t="s">
        <v>14</v>
      </c>
      <c r="F207" s="180" t="s">
        <v>3</v>
      </c>
      <c r="G207" s="176">
        <v>2544</v>
      </c>
      <c r="H207" s="276" t="s">
        <v>382</v>
      </c>
      <c r="I207" s="181">
        <v>57</v>
      </c>
      <c r="J207" s="277">
        <v>52500</v>
      </c>
      <c r="K207" s="182">
        <v>0</v>
      </c>
      <c r="L207" s="182">
        <v>0</v>
      </c>
      <c r="M207" s="280">
        <f t="shared" si="20"/>
        <v>57</v>
      </c>
      <c r="N207" s="280">
        <f>J207+L207</f>
        <v>52500</v>
      </c>
      <c r="O207" s="276"/>
      <c r="Q207" s="390"/>
      <c r="S207" s="391"/>
    </row>
    <row r="208" spans="1:19" x14ac:dyDescent="0.4">
      <c r="A208" s="279">
        <v>192</v>
      </c>
      <c r="B208" s="276" t="s">
        <v>351</v>
      </c>
      <c r="C208" s="180">
        <v>11</v>
      </c>
      <c r="D208" s="180" t="s">
        <v>288</v>
      </c>
      <c r="E208" s="180" t="s">
        <v>14</v>
      </c>
      <c r="F208" s="180" t="s">
        <v>3</v>
      </c>
      <c r="G208" s="281">
        <v>243109</v>
      </c>
      <c r="H208" s="276" t="s">
        <v>383</v>
      </c>
      <c r="I208" s="181">
        <v>39</v>
      </c>
      <c r="J208" s="277">
        <v>5350</v>
      </c>
      <c r="K208" s="182">
        <v>0</v>
      </c>
      <c r="L208" s="182">
        <v>0</v>
      </c>
      <c r="M208" s="280">
        <f t="shared" si="20"/>
        <v>39</v>
      </c>
      <c r="N208" s="280">
        <f t="shared" si="20"/>
        <v>5350</v>
      </c>
      <c r="O208" s="276"/>
      <c r="Q208" s="390"/>
      <c r="S208" s="391"/>
    </row>
    <row r="209" spans="1:19" x14ac:dyDescent="0.4">
      <c r="A209" s="180">
        <v>193</v>
      </c>
      <c r="B209" s="276" t="s">
        <v>352</v>
      </c>
      <c r="C209" s="180">
        <v>1</v>
      </c>
      <c r="D209" s="180" t="s">
        <v>14</v>
      </c>
      <c r="E209" s="180" t="s">
        <v>14</v>
      </c>
      <c r="F209" s="180" t="s">
        <v>3</v>
      </c>
      <c r="G209" s="176">
        <v>2551</v>
      </c>
      <c r="H209" s="276" t="s">
        <v>384</v>
      </c>
      <c r="I209" s="181">
        <v>101</v>
      </c>
      <c r="J209" s="277">
        <v>77300</v>
      </c>
      <c r="K209" s="182">
        <v>0</v>
      </c>
      <c r="L209" s="182">
        <v>0</v>
      </c>
      <c r="M209" s="280">
        <f t="shared" si="20"/>
        <v>101</v>
      </c>
      <c r="N209" s="280">
        <f t="shared" si="20"/>
        <v>77300</v>
      </c>
      <c r="O209" s="276"/>
      <c r="Q209" s="390"/>
      <c r="S209" s="390"/>
    </row>
    <row r="210" spans="1:19" x14ac:dyDescent="0.4">
      <c r="A210" s="180">
        <v>194</v>
      </c>
      <c r="B210" s="179" t="s">
        <v>353</v>
      </c>
      <c r="C210" s="180">
        <v>4</v>
      </c>
      <c r="D210" s="180" t="s">
        <v>14</v>
      </c>
      <c r="E210" s="180" t="s">
        <v>14</v>
      </c>
      <c r="F210" s="180" t="s">
        <v>3</v>
      </c>
      <c r="G210" s="180" t="s">
        <v>374</v>
      </c>
      <c r="H210" s="179" t="s">
        <v>385</v>
      </c>
      <c r="I210" s="181">
        <v>51</v>
      </c>
      <c r="J210" s="182">
        <v>6600</v>
      </c>
      <c r="K210" s="182">
        <v>0</v>
      </c>
      <c r="L210" s="182">
        <v>0</v>
      </c>
      <c r="M210" s="280">
        <f t="shared" si="20"/>
        <v>51</v>
      </c>
      <c r="N210" s="280">
        <f t="shared" si="20"/>
        <v>6600</v>
      </c>
      <c r="O210" s="276"/>
      <c r="Q210" s="390"/>
      <c r="S210" s="391"/>
    </row>
    <row r="211" spans="1:19" x14ac:dyDescent="0.4">
      <c r="A211" s="279">
        <v>195</v>
      </c>
      <c r="B211" s="276" t="s">
        <v>292</v>
      </c>
      <c r="C211" s="180">
        <v>5</v>
      </c>
      <c r="D211" s="180" t="s">
        <v>14</v>
      </c>
      <c r="E211" s="180" t="s">
        <v>14</v>
      </c>
      <c r="F211" s="180" t="s">
        <v>3</v>
      </c>
      <c r="G211" s="176">
        <v>2542</v>
      </c>
      <c r="H211" s="276" t="s">
        <v>386</v>
      </c>
      <c r="I211" s="181">
        <v>121</v>
      </c>
      <c r="J211" s="277">
        <v>472000</v>
      </c>
      <c r="K211" s="182">
        <v>0</v>
      </c>
      <c r="L211" s="182">
        <v>0</v>
      </c>
      <c r="M211" s="280">
        <f t="shared" si="20"/>
        <v>121</v>
      </c>
      <c r="N211" s="280">
        <f t="shared" si="20"/>
        <v>472000</v>
      </c>
      <c r="O211" s="276"/>
      <c r="Q211" s="390"/>
      <c r="S211" s="391"/>
    </row>
    <row r="212" spans="1:19" x14ac:dyDescent="0.4">
      <c r="A212" s="180">
        <v>196</v>
      </c>
      <c r="B212" s="276" t="s">
        <v>293</v>
      </c>
      <c r="C212" s="180">
        <v>6</v>
      </c>
      <c r="D212" s="180" t="s">
        <v>14</v>
      </c>
      <c r="E212" s="180" t="s">
        <v>14</v>
      </c>
      <c r="F212" s="180" t="s">
        <v>3</v>
      </c>
      <c r="G212" s="176">
        <v>2543</v>
      </c>
      <c r="H212" s="276" t="s">
        <v>387</v>
      </c>
      <c r="I212" s="181">
        <v>109</v>
      </c>
      <c r="J212" s="277">
        <v>128300</v>
      </c>
      <c r="K212" s="182">
        <v>0</v>
      </c>
      <c r="L212" s="182">
        <v>0</v>
      </c>
      <c r="M212" s="280">
        <f t="shared" si="20"/>
        <v>109</v>
      </c>
      <c r="N212" s="280">
        <f t="shared" si="20"/>
        <v>128300</v>
      </c>
      <c r="O212" s="276"/>
      <c r="Q212" s="390"/>
      <c r="S212" s="391"/>
    </row>
    <row r="213" spans="1:19" x14ac:dyDescent="0.4">
      <c r="A213" s="180">
        <v>197</v>
      </c>
      <c r="B213" s="276" t="s">
        <v>354</v>
      </c>
      <c r="C213" s="180">
        <v>7</v>
      </c>
      <c r="D213" s="180" t="s">
        <v>14</v>
      </c>
      <c r="E213" s="180" t="s">
        <v>14</v>
      </c>
      <c r="F213" s="180" t="s">
        <v>3</v>
      </c>
      <c r="G213" s="176">
        <v>2533</v>
      </c>
      <c r="H213" s="276" t="s">
        <v>388</v>
      </c>
      <c r="I213" s="181">
        <v>122</v>
      </c>
      <c r="J213" s="277">
        <v>562400</v>
      </c>
      <c r="K213" s="182">
        <v>0</v>
      </c>
      <c r="L213" s="182">
        <v>0</v>
      </c>
      <c r="M213" s="280">
        <f t="shared" si="20"/>
        <v>122</v>
      </c>
      <c r="N213" s="280">
        <f t="shared" si="20"/>
        <v>562400</v>
      </c>
      <c r="O213" s="276"/>
      <c r="Q213" s="390"/>
      <c r="S213" s="391"/>
    </row>
    <row r="214" spans="1:19" x14ac:dyDescent="0.4">
      <c r="A214" s="279">
        <v>198</v>
      </c>
      <c r="B214" s="276" t="s">
        <v>355</v>
      </c>
      <c r="C214" s="180">
        <v>9</v>
      </c>
      <c r="D214" s="180" t="s">
        <v>14</v>
      </c>
      <c r="E214" s="180" t="s">
        <v>14</v>
      </c>
      <c r="F214" s="180" t="s">
        <v>3</v>
      </c>
      <c r="G214" s="281">
        <v>243132</v>
      </c>
      <c r="H214" s="276" t="s">
        <v>389</v>
      </c>
      <c r="I214" s="181">
        <v>50</v>
      </c>
      <c r="J214" s="277">
        <v>5900</v>
      </c>
      <c r="K214" s="182">
        <v>0</v>
      </c>
      <c r="L214" s="182">
        <v>0</v>
      </c>
      <c r="M214" s="280">
        <f t="shared" si="20"/>
        <v>50</v>
      </c>
      <c r="N214" s="280">
        <f t="shared" si="20"/>
        <v>5900</v>
      </c>
      <c r="O214" s="276"/>
      <c r="Q214" s="390"/>
      <c r="S214" s="390"/>
    </row>
    <row r="215" spans="1:19" x14ac:dyDescent="0.4">
      <c r="A215" s="180">
        <v>199</v>
      </c>
      <c r="B215" s="179" t="s">
        <v>356</v>
      </c>
      <c r="C215" s="183">
        <v>12</v>
      </c>
      <c r="D215" s="183" t="s">
        <v>14</v>
      </c>
      <c r="E215" s="183" t="s">
        <v>14</v>
      </c>
      <c r="F215" s="180" t="s">
        <v>3</v>
      </c>
      <c r="G215" s="180" t="s">
        <v>375</v>
      </c>
      <c r="H215" s="184" t="s">
        <v>390</v>
      </c>
      <c r="I215" s="181">
        <v>40</v>
      </c>
      <c r="J215" s="182">
        <v>2900</v>
      </c>
      <c r="K215" s="182">
        <v>0</v>
      </c>
      <c r="L215" s="182">
        <v>0</v>
      </c>
      <c r="M215" s="280">
        <f t="shared" si="20"/>
        <v>40</v>
      </c>
      <c r="N215" s="280">
        <f t="shared" si="20"/>
        <v>2900</v>
      </c>
      <c r="O215" s="276"/>
      <c r="Q215" s="390"/>
      <c r="S215" s="391"/>
    </row>
    <row r="216" spans="1:19" x14ac:dyDescent="0.4">
      <c r="A216" s="180">
        <v>200</v>
      </c>
      <c r="B216" s="276" t="s">
        <v>357</v>
      </c>
      <c r="C216" s="180">
        <v>13</v>
      </c>
      <c r="D216" s="180" t="s">
        <v>14</v>
      </c>
      <c r="E216" s="180" t="s">
        <v>14</v>
      </c>
      <c r="F216" s="180" t="s">
        <v>3</v>
      </c>
      <c r="G216" s="176">
        <v>2544</v>
      </c>
      <c r="H216" s="276" t="s">
        <v>391</v>
      </c>
      <c r="I216" s="181">
        <v>45</v>
      </c>
      <c r="J216" s="277">
        <v>274008</v>
      </c>
      <c r="K216" s="182">
        <v>0</v>
      </c>
      <c r="L216" s="182">
        <v>0</v>
      </c>
      <c r="M216" s="280">
        <f t="shared" si="20"/>
        <v>45</v>
      </c>
      <c r="N216" s="280">
        <f t="shared" si="20"/>
        <v>274008</v>
      </c>
      <c r="O216" s="276"/>
      <c r="Q216" s="390"/>
      <c r="S216" s="391"/>
    </row>
    <row r="217" spans="1:19" x14ac:dyDescent="0.4">
      <c r="A217" s="279">
        <v>201</v>
      </c>
      <c r="B217" s="276" t="s">
        <v>358</v>
      </c>
      <c r="C217" s="180">
        <v>1</v>
      </c>
      <c r="D217" s="180" t="s">
        <v>214</v>
      </c>
      <c r="E217" s="180" t="s">
        <v>14</v>
      </c>
      <c r="F217" s="180" t="s">
        <v>3</v>
      </c>
      <c r="G217" s="176">
        <v>2542</v>
      </c>
      <c r="H217" s="276" t="s">
        <v>392</v>
      </c>
      <c r="I217" s="181">
        <v>245</v>
      </c>
      <c r="J217" s="277">
        <v>1502500</v>
      </c>
      <c r="K217" s="182">
        <v>0</v>
      </c>
      <c r="L217" s="182">
        <v>0</v>
      </c>
      <c r="M217" s="280">
        <f t="shared" si="20"/>
        <v>245</v>
      </c>
      <c r="N217" s="280">
        <f t="shared" si="20"/>
        <v>1502500</v>
      </c>
      <c r="O217" s="276"/>
      <c r="Q217" s="390"/>
      <c r="S217" s="391"/>
    </row>
    <row r="218" spans="1:19" x14ac:dyDescent="0.4">
      <c r="A218" s="180">
        <v>202</v>
      </c>
      <c r="B218" s="276" t="s">
        <v>359</v>
      </c>
      <c r="C218" s="180">
        <v>2</v>
      </c>
      <c r="D218" s="180" t="s">
        <v>214</v>
      </c>
      <c r="E218" s="180" t="s">
        <v>14</v>
      </c>
      <c r="F218" s="180" t="s">
        <v>3</v>
      </c>
      <c r="G218" s="176">
        <v>2546</v>
      </c>
      <c r="H218" s="276" t="s">
        <v>393</v>
      </c>
      <c r="I218" s="181">
        <v>81</v>
      </c>
      <c r="J218" s="277">
        <v>123000</v>
      </c>
      <c r="K218" s="182">
        <v>0</v>
      </c>
      <c r="L218" s="182">
        <v>0</v>
      </c>
      <c r="M218" s="280">
        <f t="shared" si="20"/>
        <v>81</v>
      </c>
      <c r="N218" s="280">
        <f t="shared" si="20"/>
        <v>123000</v>
      </c>
      <c r="O218" s="276"/>
      <c r="Q218" s="390"/>
      <c r="S218" s="391"/>
    </row>
    <row r="219" spans="1:19" x14ac:dyDescent="0.4">
      <c r="A219" s="180">
        <v>203</v>
      </c>
      <c r="B219" s="276" t="s">
        <v>360</v>
      </c>
      <c r="C219" s="180">
        <v>3</v>
      </c>
      <c r="D219" s="180" t="s">
        <v>214</v>
      </c>
      <c r="E219" s="180" t="s">
        <v>14</v>
      </c>
      <c r="F219" s="180" t="s">
        <v>3</v>
      </c>
      <c r="G219" s="176">
        <v>2544</v>
      </c>
      <c r="H219" s="276" t="s">
        <v>394</v>
      </c>
      <c r="I219" s="181">
        <v>71</v>
      </c>
      <c r="J219" s="277">
        <v>82500</v>
      </c>
      <c r="K219" s="182">
        <v>0</v>
      </c>
      <c r="L219" s="182">
        <v>0</v>
      </c>
      <c r="M219" s="280">
        <f t="shared" si="20"/>
        <v>71</v>
      </c>
      <c r="N219" s="280">
        <f t="shared" si="20"/>
        <v>82500</v>
      </c>
      <c r="O219" s="276"/>
      <c r="Q219" s="390"/>
      <c r="S219" s="391"/>
    </row>
    <row r="220" spans="1:19" x14ac:dyDescent="0.4">
      <c r="A220" s="279">
        <v>204</v>
      </c>
      <c r="B220" s="276" t="s">
        <v>361</v>
      </c>
      <c r="C220" s="180">
        <v>4</v>
      </c>
      <c r="D220" s="180" t="s">
        <v>214</v>
      </c>
      <c r="E220" s="180" t="s">
        <v>14</v>
      </c>
      <c r="F220" s="180" t="s">
        <v>3</v>
      </c>
      <c r="G220" s="176">
        <v>2533</v>
      </c>
      <c r="H220" s="276" t="s">
        <v>395</v>
      </c>
      <c r="I220" s="181">
        <v>81</v>
      </c>
      <c r="J220" s="277">
        <v>142600</v>
      </c>
      <c r="K220" s="182">
        <v>0</v>
      </c>
      <c r="L220" s="182">
        <v>0</v>
      </c>
      <c r="M220" s="280">
        <f t="shared" ref="M220:N236" si="21">I220+K220</f>
        <v>81</v>
      </c>
      <c r="N220" s="280">
        <f t="shared" si="21"/>
        <v>142600</v>
      </c>
      <c r="O220" s="276"/>
      <c r="Q220" s="390"/>
      <c r="S220" s="391"/>
    </row>
    <row r="221" spans="1:19" x14ac:dyDescent="0.4">
      <c r="A221" s="180">
        <v>205</v>
      </c>
      <c r="B221" s="276" t="s">
        <v>362</v>
      </c>
      <c r="C221" s="180">
        <v>5</v>
      </c>
      <c r="D221" s="180" t="s">
        <v>214</v>
      </c>
      <c r="E221" s="180" t="s">
        <v>14</v>
      </c>
      <c r="F221" s="180" t="s">
        <v>3</v>
      </c>
      <c r="G221" s="176">
        <v>2545</v>
      </c>
      <c r="H221" s="276" t="s">
        <v>396</v>
      </c>
      <c r="I221" s="181">
        <v>81</v>
      </c>
      <c r="J221" s="277">
        <v>87600</v>
      </c>
      <c r="K221" s="182">
        <v>0</v>
      </c>
      <c r="L221" s="182">
        <v>0</v>
      </c>
      <c r="M221" s="280">
        <f t="shared" si="21"/>
        <v>81</v>
      </c>
      <c r="N221" s="280">
        <f t="shared" si="21"/>
        <v>87600</v>
      </c>
      <c r="O221" s="276"/>
      <c r="Q221" s="390"/>
      <c r="S221" s="391"/>
    </row>
    <row r="222" spans="1:19" x14ac:dyDescent="0.4">
      <c r="A222" s="180">
        <v>206</v>
      </c>
      <c r="B222" s="276" t="s">
        <v>363</v>
      </c>
      <c r="C222" s="180">
        <v>6</v>
      </c>
      <c r="D222" s="180" t="s">
        <v>214</v>
      </c>
      <c r="E222" s="180" t="s">
        <v>14</v>
      </c>
      <c r="F222" s="180" t="s">
        <v>3</v>
      </c>
      <c r="G222" s="281">
        <v>243130</v>
      </c>
      <c r="H222" s="276" t="s">
        <v>377</v>
      </c>
      <c r="I222" s="181">
        <v>48</v>
      </c>
      <c r="J222" s="277">
        <v>5500</v>
      </c>
      <c r="K222" s="182">
        <v>0</v>
      </c>
      <c r="L222" s="182">
        <v>0</v>
      </c>
      <c r="M222" s="280">
        <f t="shared" si="21"/>
        <v>48</v>
      </c>
      <c r="N222" s="280">
        <f t="shared" si="21"/>
        <v>5500</v>
      </c>
      <c r="O222" s="276"/>
      <c r="Q222" s="390"/>
      <c r="S222" s="390"/>
    </row>
    <row r="223" spans="1:19" x14ac:dyDescent="0.4">
      <c r="A223" s="279">
        <v>207</v>
      </c>
      <c r="B223" s="179" t="s">
        <v>364</v>
      </c>
      <c r="C223" s="180">
        <v>7</v>
      </c>
      <c r="D223" s="180" t="s">
        <v>214</v>
      </c>
      <c r="E223" s="180" t="s">
        <v>14</v>
      </c>
      <c r="F223" s="180" t="s">
        <v>3</v>
      </c>
      <c r="G223" s="180" t="s">
        <v>376</v>
      </c>
      <c r="H223" s="179" t="s">
        <v>378</v>
      </c>
      <c r="I223" s="181">
        <v>58</v>
      </c>
      <c r="J223" s="182">
        <v>4300</v>
      </c>
      <c r="K223" s="182">
        <v>0</v>
      </c>
      <c r="L223" s="182">
        <v>0</v>
      </c>
      <c r="M223" s="280">
        <f t="shared" si="21"/>
        <v>58</v>
      </c>
      <c r="N223" s="280">
        <f t="shared" si="21"/>
        <v>4300</v>
      </c>
      <c r="O223" s="276"/>
      <c r="Q223" s="390"/>
      <c r="S223" s="391"/>
    </row>
    <row r="224" spans="1:19" x14ac:dyDescent="0.4">
      <c r="A224" s="180">
        <v>208</v>
      </c>
      <c r="B224" s="276" t="s">
        <v>365</v>
      </c>
      <c r="C224" s="180">
        <v>8</v>
      </c>
      <c r="D224" s="180" t="s">
        <v>214</v>
      </c>
      <c r="E224" s="180" t="s">
        <v>14</v>
      </c>
      <c r="F224" s="180" t="s">
        <v>3</v>
      </c>
      <c r="G224" s="176">
        <v>2541</v>
      </c>
      <c r="H224" s="276" t="s">
        <v>397</v>
      </c>
      <c r="I224" s="181">
        <v>45</v>
      </c>
      <c r="J224" s="277">
        <v>121500</v>
      </c>
      <c r="K224" s="182">
        <v>0</v>
      </c>
      <c r="L224" s="182">
        <v>0</v>
      </c>
      <c r="M224" s="280">
        <f t="shared" si="21"/>
        <v>45</v>
      </c>
      <c r="N224" s="280">
        <f t="shared" si="21"/>
        <v>121500</v>
      </c>
      <c r="O224" s="276"/>
      <c r="Q224" s="390"/>
      <c r="S224" s="391"/>
    </row>
    <row r="225" spans="1:19" x14ac:dyDescent="0.4">
      <c r="A225" s="180">
        <v>209</v>
      </c>
      <c r="B225" s="276" t="s">
        <v>287</v>
      </c>
      <c r="C225" s="180">
        <v>13</v>
      </c>
      <c r="D225" s="180" t="s">
        <v>214</v>
      </c>
      <c r="E225" s="180" t="s">
        <v>14</v>
      </c>
      <c r="F225" s="180" t="s">
        <v>3</v>
      </c>
      <c r="G225" s="176">
        <v>2532</v>
      </c>
      <c r="H225" s="276" t="s">
        <v>398</v>
      </c>
      <c r="I225" s="181">
        <v>318</v>
      </c>
      <c r="J225" s="277">
        <v>6395449</v>
      </c>
      <c r="K225" s="182">
        <v>0</v>
      </c>
      <c r="L225" s="182">
        <v>0</v>
      </c>
      <c r="M225" s="280">
        <f t="shared" si="21"/>
        <v>318</v>
      </c>
      <c r="N225" s="280">
        <f t="shared" si="21"/>
        <v>6395449</v>
      </c>
      <c r="O225" s="276"/>
      <c r="Q225" s="390"/>
      <c r="S225" s="391"/>
    </row>
    <row r="226" spans="1:19" x14ac:dyDescent="0.4">
      <c r="A226" s="279">
        <v>210</v>
      </c>
      <c r="B226" s="276" t="s">
        <v>366</v>
      </c>
      <c r="C226" s="180">
        <v>1</v>
      </c>
      <c r="D226" s="180" t="s">
        <v>295</v>
      </c>
      <c r="E226" s="180" t="s">
        <v>14</v>
      </c>
      <c r="F226" s="180" t="s">
        <v>3</v>
      </c>
      <c r="G226" s="176">
        <v>2544</v>
      </c>
      <c r="H226" s="276" t="s">
        <v>399</v>
      </c>
      <c r="I226" s="181">
        <v>96</v>
      </c>
      <c r="J226" s="277">
        <v>303600</v>
      </c>
      <c r="K226" s="182">
        <v>0</v>
      </c>
      <c r="L226" s="182">
        <v>0</v>
      </c>
      <c r="M226" s="280">
        <f t="shared" si="21"/>
        <v>96</v>
      </c>
      <c r="N226" s="280">
        <f t="shared" si="21"/>
        <v>303600</v>
      </c>
      <c r="O226" s="276"/>
      <c r="Q226" s="390"/>
      <c r="S226" s="391"/>
    </row>
    <row r="227" spans="1:19" x14ac:dyDescent="0.4">
      <c r="A227" s="180">
        <v>211</v>
      </c>
      <c r="B227" s="276" t="s">
        <v>367</v>
      </c>
      <c r="C227" s="180">
        <v>2</v>
      </c>
      <c r="D227" s="180" t="s">
        <v>295</v>
      </c>
      <c r="E227" s="180" t="s">
        <v>14</v>
      </c>
      <c r="F227" s="180" t="s">
        <v>3</v>
      </c>
      <c r="G227" s="176">
        <v>2544</v>
      </c>
      <c r="H227" s="276" t="s">
        <v>400</v>
      </c>
      <c r="I227" s="181">
        <v>195</v>
      </c>
      <c r="J227" s="277">
        <v>1141000</v>
      </c>
      <c r="K227" s="182">
        <v>0</v>
      </c>
      <c r="L227" s="182">
        <v>0</v>
      </c>
      <c r="M227" s="280">
        <f t="shared" si="21"/>
        <v>195</v>
      </c>
      <c r="N227" s="280">
        <f t="shared" si="21"/>
        <v>1141000</v>
      </c>
      <c r="O227" s="276"/>
      <c r="Q227" s="390"/>
      <c r="S227" s="391"/>
    </row>
    <row r="228" spans="1:19" x14ac:dyDescent="0.4">
      <c r="A228" s="180">
        <v>212</v>
      </c>
      <c r="B228" s="276" t="s">
        <v>368</v>
      </c>
      <c r="C228" s="180">
        <v>3</v>
      </c>
      <c r="D228" s="180" t="s">
        <v>295</v>
      </c>
      <c r="E228" s="180" t="s">
        <v>14</v>
      </c>
      <c r="F228" s="180" t="s">
        <v>3</v>
      </c>
      <c r="G228" s="176">
        <v>2545</v>
      </c>
      <c r="H228" s="276" t="s">
        <v>401</v>
      </c>
      <c r="I228" s="181">
        <v>68</v>
      </c>
      <c r="J228" s="277">
        <v>362300</v>
      </c>
      <c r="K228" s="182">
        <v>0</v>
      </c>
      <c r="L228" s="182">
        <v>0</v>
      </c>
      <c r="M228" s="280">
        <f t="shared" si="21"/>
        <v>68</v>
      </c>
      <c r="N228" s="280">
        <f t="shared" si="21"/>
        <v>362300</v>
      </c>
      <c r="O228" s="276"/>
      <c r="Q228" s="390"/>
      <c r="S228" s="391"/>
    </row>
    <row r="229" spans="1:19" x14ac:dyDescent="0.4">
      <c r="A229" s="279">
        <v>213</v>
      </c>
      <c r="B229" s="276" t="s">
        <v>369</v>
      </c>
      <c r="C229" s="180">
        <v>4</v>
      </c>
      <c r="D229" s="180" t="s">
        <v>295</v>
      </c>
      <c r="E229" s="180" t="s">
        <v>14</v>
      </c>
      <c r="F229" s="180" t="s">
        <v>3</v>
      </c>
      <c r="G229" s="176">
        <v>2542</v>
      </c>
      <c r="H229" s="276" t="s">
        <v>402</v>
      </c>
      <c r="I229" s="181">
        <v>302</v>
      </c>
      <c r="J229" s="277">
        <v>3902200</v>
      </c>
      <c r="K229" s="182">
        <v>0</v>
      </c>
      <c r="L229" s="182">
        <v>0</v>
      </c>
      <c r="M229" s="280">
        <f t="shared" si="21"/>
        <v>302</v>
      </c>
      <c r="N229" s="280">
        <f t="shared" si="21"/>
        <v>3902200</v>
      </c>
      <c r="O229" s="276"/>
      <c r="Q229" s="390"/>
      <c r="S229" s="391"/>
    </row>
    <row r="230" spans="1:19" x14ac:dyDescent="0.4">
      <c r="A230" s="180">
        <v>214</v>
      </c>
      <c r="B230" s="276" t="s">
        <v>294</v>
      </c>
      <c r="C230" s="180">
        <v>5</v>
      </c>
      <c r="D230" s="180" t="s">
        <v>295</v>
      </c>
      <c r="E230" s="180" t="s">
        <v>14</v>
      </c>
      <c r="F230" s="180" t="s">
        <v>3</v>
      </c>
      <c r="G230" s="176">
        <v>2558</v>
      </c>
      <c r="H230" s="276" t="s">
        <v>403</v>
      </c>
      <c r="I230" s="181">
        <v>71</v>
      </c>
      <c r="J230" s="277">
        <v>352800</v>
      </c>
      <c r="K230" s="182">
        <v>0</v>
      </c>
      <c r="L230" s="182">
        <v>0</v>
      </c>
      <c r="M230" s="280">
        <f t="shared" si="21"/>
        <v>71</v>
      </c>
      <c r="N230" s="280">
        <f t="shared" si="21"/>
        <v>352800</v>
      </c>
      <c r="O230" s="276"/>
      <c r="Q230" s="390"/>
      <c r="S230" s="391"/>
    </row>
    <row r="231" spans="1:19" x14ac:dyDescent="0.4">
      <c r="A231" s="180">
        <v>215</v>
      </c>
      <c r="B231" s="276" t="s">
        <v>354</v>
      </c>
      <c r="C231" s="180">
        <v>6</v>
      </c>
      <c r="D231" s="180" t="s">
        <v>295</v>
      </c>
      <c r="E231" s="180" t="s">
        <v>14</v>
      </c>
      <c r="F231" s="180" t="s">
        <v>3</v>
      </c>
      <c r="G231" s="176">
        <v>2533</v>
      </c>
      <c r="H231" s="276" t="s">
        <v>404</v>
      </c>
      <c r="I231" s="181">
        <v>128</v>
      </c>
      <c r="J231" s="277">
        <v>2501800</v>
      </c>
      <c r="K231" s="182">
        <v>0</v>
      </c>
      <c r="L231" s="182">
        <v>0</v>
      </c>
      <c r="M231" s="280">
        <f t="shared" si="21"/>
        <v>128</v>
      </c>
      <c r="N231" s="280">
        <f t="shared" si="21"/>
        <v>2501800</v>
      </c>
      <c r="O231" s="276"/>
      <c r="Q231" s="390"/>
      <c r="S231" s="391"/>
    </row>
    <row r="232" spans="1:19" x14ac:dyDescent="0.4">
      <c r="A232" s="279">
        <v>216</v>
      </c>
      <c r="B232" s="276" t="s">
        <v>370</v>
      </c>
      <c r="C232" s="180">
        <v>7</v>
      </c>
      <c r="D232" s="180" t="s">
        <v>295</v>
      </c>
      <c r="E232" s="180" t="s">
        <v>14</v>
      </c>
      <c r="F232" s="180" t="s">
        <v>3</v>
      </c>
      <c r="G232" s="176">
        <v>2562</v>
      </c>
      <c r="H232" s="276" t="s">
        <v>405</v>
      </c>
      <c r="I232" s="181">
        <v>142</v>
      </c>
      <c r="J232" s="277">
        <v>322700</v>
      </c>
      <c r="K232" s="182">
        <v>0</v>
      </c>
      <c r="L232" s="182">
        <v>0</v>
      </c>
      <c r="M232" s="280">
        <f t="shared" si="21"/>
        <v>142</v>
      </c>
      <c r="N232" s="280">
        <f t="shared" si="21"/>
        <v>322700</v>
      </c>
      <c r="O232" s="276"/>
      <c r="Q232" s="390"/>
      <c r="S232" s="391"/>
    </row>
    <row r="233" spans="1:19" x14ac:dyDescent="0.4">
      <c r="A233" s="180">
        <v>217</v>
      </c>
      <c r="B233" s="276" t="s">
        <v>371</v>
      </c>
      <c r="C233" s="180">
        <v>8</v>
      </c>
      <c r="D233" s="180" t="s">
        <v>295</v>
      </c>
      <c r="E233" s="180" t="s">
        <v>14</v>
      </c>
      <c r="F233" s="180" t="s">
        <v>3</v>
      </c>
      <c r="G233" s="176">
        <v>2546</v>
      </c>
      <c r="H233" s="276" t="s">
        <v>406</v>
      </c>
      <c r="I233" s="181">
        <v>50</v>
      </c>
      <c r="J233" s="277">
        <v>37000</v>
      </c>
      <c r="K233" s="182">
        <v>0</v>
      </c>
      <c r="L233" s="182">
        <v>0</v>
      </c>
      <c r="M233" s="280">
        <f t="shared" si="21"/>
        <v>50</v>
      </c>
      <c r="N233" s="280">
        <f t="shared" si="21"/>
        <v>37000</v>
      </c>
      <c r="O233" s="276"/>
      <c r="Q233" s="390"/>
      <c r="S233" s="391"/>
    </row>
    <row r="234" spans="1:19" x14ac:dyDescent="0.4">
      <c r="A234" s="180">
        <v>218</v>
      </c>
      <c r="B234" s="276" t="s">
        <v>372</v>
      </c>
      <c r="C234" s="180">
        <v>9</v>
      </c>
      <c r="D234" s="180" t="s">
        <v>295</v>
      </c>
      <c r="E234" s="180" t="s">
        <v>14</v>
      </c>
      <c r="F234" s="180" t="s">
        <v>3</v>
      </c>
      <c r="G234" s="176">
        <v>2563</v>
      </c>
      <c r="H234" s="276" t="s">
        <v>407</v>
      </c>
      <c r="I234" s="181">
        <v>92</v>
      </c>
      <c r="J234" s="277">
        <v>324900</v>
      </c>
      <c r="K234" s="182">
        <v>0</v>
      </c>
      <c r="L234" s="182">
        <v>0</v>
      </c>
      <c r="M234" s="280">
        <f t="shared" si="21"/>
        <v>92</v>
      </c>
      <c r="N234" s="280">
        <f t="shared" si="21"/>
        <v>324900</v>
      </c>
      <c r="O234" s="276"/>
      <c r="Q234" s="390"/>
      <c r="S234" s="391"/>
    </row>
    <row r="235" spans="1:19" x14ac:dyDescent="0.4">
      <c r="A235" s="279">
        <v>219</v>
      </c>
      <c r="B235" s="276" t="s">
        <v>369</v>
      </c>
      <c r="C235" s="180">
        <v>10</v>
      </c>
      <c r="D235" s="180" t="s">
        <v>295</v>
      </c>
      <c r="E235" s="180" t="s">
        <v>14</v>
      </c>
      <c r="F235" s="180" t="s">
        <v>3</v>
      </c>
      <c r="G235" s="176">
        <v>2543</v>
      </c>
      <c r="H235" s="276" t="s">
        <v>408</v>
      </c>
      <c r="I235" s="181">
        <v>170</v>
      </c>
      <c r="J235" s="277">
        <v>1452000</v>
      </c>
      <c r="K235" s="182">
        <v>0</v>
      </c>
      <c r="L235" s="182">
        <v>0</v>
      </c>
      <c r="M235" s="280">
        <f t="shared" si="21"/>
        <v>170</v>
      </c>
      <c r="N235" s="280">
        <f t="shared" si="21"/>
        <v>1452000</v>
      </c>
      <c r="O235" s="276"/>
      <c r="Q235" s="390"/>
      <c r="S235" s="391"/>
    </row>
    <row r="236" spans="1:19" x14ac:dyDescent="0.4">
      <c r="A236" s="180">
        <v>220</v>
      </c>
      <c r="B236" s="276" t="s">
        <v>373</v>
      </c>
      <c r="C236" s="180">
        <v>11</v>
      </c>
      <c r="D236" s="180" t="s">
        <v>295</v>
      </c>
      <c r="E236" s="180" t="s">
        <v>14</v>
      </c>
      <c r="F236" s="180" t="s">
        <v>3</v>
      </c>
      <c r="G236" s="176">
        <v>2546</v>
      </c>
      <c r="H236" s="276" t="s">
        <v>409</v>
      </c>
      <c r="I236" s="181">
        <v>101</v>
      </c>
      <c r="J236" s="277">
        <v>1202900</v>
      </c>
      <c r="K236" s="182">
        <v>0</v>
      </c>
      <c r="L236" s="182">
        <v>0</v>
      </c>
      <c r="M236" s="280">
        <f t="shared" si="21"/>
        <v>101</v>
      </c>
      <c r="N236" s="280">
        <f t="shared" si="21"/>
        <v>1202900</v>
      </c>
      <c r="O236" s="276"/>
    </row>
    <row r="237" spans="1:19" ht="21.6" thickBot="1" x14ac:dyDescent="0.45">
      <c r="A237" s="283"/>
      <c r="B237" s="185"/>
      <c r="C237" s="284"/>
      <c r="D237" s="285" t="s">
        <v>2</v>
      </c>
      <c r="E237" s="284"/>
      <c r="F237" s="284"/>
      <c r="G237" s="284"/>
      <c r="H237" s="286"/>
      <c r="I237" s="287"/>
      <c r="J237" s="288">
        <f>SUM(J204:J236)</f>
        <v>24668539</v>
      </c>
      <c r="K237" s="367">
        <f t="shared" ref="K237:N237" si="22">SUM(K204:K236)</f>
        <v>0</v>
      </c>
      <c r="L237" s="368">
        <f t="shared" si="22"/>
        <v>0</v>
      </c>
      <c r="M237" s="288">
        <f t="shared" si="22"/>
        <v>3708</v>
      </c>
      <c r="N237" s="288">
        <f t="shared" si="22"/>
        <v>24668539</v>
      </c>
      <c r="O237" s="282"/>
    </row>
    <row r="238" spans="1:19" x14ac:dyDescent="0.4">
      <c r="A238" s="318">
        <v>221</v>
      </c>
      <c r="B238" s="308" t="s">
        <v>410</v>
      </c>
      <c r="C238" s="300">
        <v>8</v>
      </c>
      <c r="D238" s="300" t="s">
        <v>415</v>
      </c>
      <c r="E238" s="300" t="s">
        <v>11</v>
      </c>
      <c r="F238" s="300" t="s">
        <v>3</v>
      </c>
      <c r="G238" s="300">
        <v>2545</v>
      </c>
      <c r="H238" s="364" t="s">
        <v>417</v>
      </c>
      <c r="I238" s="300">
        <v>68</v>
      </c>
      <c r="J238" s="309">
        <v>92370</v>
      </c>
      <c r="K238" s="321">
        <v>0</v>
      </c>
      <c r="L238" s="321">
        <v>0</v>
      </c>
      <c r="M238" s="280">
        <f t="shared" ref="M238:N247" si="23">I238+K238</f>
        <v>68</v>
      </c>
      <c r="N238" s="280">
        <f t="shared" si="23"/>
        <v>92370</v>
      </c>
      <c r="O238" s="290"/>
    </row>
    <row r="239" spans="1:19" x14ac:dyDescent="0.4">
      <c r="A239" s="318">
        <v>222</v>
      </c>
      <c r="B239" s="365" t="s">
        <v>412</v>
      </c>
      <c r="C239" s="293">
        <v>2</v>
      </c>
      <c r="D239" s="293" t="s">
        <v>416</v>
      </c>
      <c r="E239" s="293" t="s">
        <v>11</v>
      </c>
      <c r="F239" s="293" t="s">
        <v>3</v>
      </c>
      <c r="G239" s="293" t="s">
        <v>419</v>
      </c>
      <c r="H239" s="179" t="s">
        <v>420</v>
      </c>
      <c r="I239" s="293">
        <v>54</v>
      </c>
      <c r="J239" s="310">
        <v>2750</v>
      </c>
      <c r="K239" s="325">
        <v>0</v>
      </c>
      <c r="L239" s="325">
        <v>0</v>
      </c>
      <c r="M239" s="280">
        <f t="shared" si="23"/>
        <v>54</v>
      </c>
      <c r="N239" s="280">
        <f t="shared" si="23"/>
        <v>2750</v>
      </c>
      <c r="O239" s="276"/>
    </row>
    <row r="240" spans="1:19" x14ac:dyDescent="0.4">
      <c r="A240" s="318">
        <v>223</v>
      </c>
      <c r="B240" s="365" t="s">
        <v>411</v>
      </c>
      <c r="C240" s="293">
        <v>3</v>
      </c>
      <c r="D240" s="293" t="s">
        <v>416</v>
      </c>
      <c r="E240" s="293" t="s">
        <v>11</v>
      </c>
      <c r="F240" s="293" t="s">
        <v>3</v>
      </c>
      <c r="G240" s="293">
        <v>2545</v>
      </c>
      <c r="H240" s="179" t="s">
        <v>418</v>
      </c>
      <c r="I240" s="293">
        <v>22</v>
      </c>
      <c r="J240" s="310">
        <v>25350</v>
      </c>
      <c r="K240" s="325">
        <v>0</v>
      </c>
      <c r="L240" s="325">
        <v>0</v>
      </c>
      <c r="M240" s="280">
        <f t="shared" si="23"/>
        <v>22</v>
      </c>
      <c r="N240" s="280">
        <f t="shared" si="23"/>
        <v>25350</v>
      </c>
      <c r="O240" s="276"/>
    </row>
    <row r="241" spans="1:15" x14ac:dyDescent="0.4">
      <c r="A241" s="318">
        <v>224</v>
      </c>
      <c r="B241" s="365" t="s">
        <v>718</v>
      </c>
      <c r="C241" s="293">
        <v>5</v>
      </c>
      <c r="D241" s="293" t="s">
        <v>416</v>
      </c>
      <c r="E241" s="293" t="s">
        <v>11</v>
      </c>
      <c r="F241" s="293" t="s">
        <v>3</v>
      </c>
      <c r="G241" s="293">
        <v>2545</v>
      </c>
      <c r="H241" s="179" t="s">
        <v>719</v>
      </c>
      <c r="I241" s="293">
        <v>44</v>
      </c>
      <c r="J241" s="366">
        <v>100700</v>
      </c>
      <c r="K241" s="325">
        <v>0</v>
      </c>
      <c r="L241" s="325">
        <v>0</v>
      </c>
      <c r="M241" s="280">
        <f t="shared" si="23"/>
        <v>44</v>
      </c>
      <c r="N241" s="280">
        <f t="shared" si="23"/>
        <v>100700</v>
      </c>
      <c r="O241" s="276"/>
    </row>
    <row r="242" spans="1:15" x14ac:dyDescent="0.4">
      <c r="A242" s="318">
        <v>225</v>
      </c>
      <c r="B242" s="365" t="s">
        <v>413</v>
      </c>
      <c r="C242" s="293">
        <v>6</v>
      </c>
      <c r="D242" s="293" t="s">
        <v>416</v>
      </c>
      <c r="E242" s="293" t="s">
        <v>11</v>
      </c>
      <c r="F242" s="293" t="s">
        <v>3</v>
      </c>
      <c r="G242" s="293">
        <v>2530</v>
      </c>
      <c r="H242" s="179" t="s">
        <v>421</v>
      </c>
      <c r="I242" s="293">
        <v>168</v>
      </c>
      <c r="J242" s="310">
        <v>923892</v>
      </c>
      <c r="K242" s="325">
        <v>0</v>
      </c>
      <c r="L242" s="325">
        <v>0</v>
      </c>
      <c r="M242" s="280">
        <f t="shared" si="23"/>
        <v>168</v>
      </c>
      <c r="N242" s="280">
        <f t="shared" si="23"/>
        <v>923892</v>
      </c>
      <c r="O242" s="276"/>
    </row>
    <row r="243" spans="1:15" x14ac:dyDescent="0.4">
      <c r="A243" s="318">
        <v>226</v>
      </c>
      <c r="B243" s="365" t="s">
        <v>414</v>
      </c>
      <c r="C243" s="293">
        <v>4</v>
      </c>
      <c r="D243" s="293" t="s">
        <v>11</v>
      </c>
      <c r="E243" s="293" t="s">
        <v>11</v>
      </c>
      <c r="F243" s="293" t="s">
        <v>3</v>
      </c>
      <c r="G243" s="45">
        <v>2545</v>
      </c>
      <c r="H243" s="179" t="s">
        <v>731</v>
      </c>
      <c r="I243" s="293">
        <v>99</v>
      </c>
      <c r="J243" s="310">
        <v>102950</v>
      </c>
      <c r="K243" s="313">
        <v>0</v>
      </c>
      <c r="L243" s="313">
        <v>0</v>
      </c>
      <c r="M243" s="280">
        <f t="shared" si="23"/>
        <v>99</v>
      </c>
      <c r="N243" s="280">
        <f t="shared" si="23"/>
        <v>102950</v>
      </c>
      <c r="O243" s="330"/>
    </row>
    <row r="244" spans="1:15" x14ac:dyDescent="0.4">
      <c r="A244" s="318">
        <v>227</v>
      </c>
      <c r="B244" s="365" t="s">
        <v>720</v>
      </c>
      <c r="C244" s="293">
        <v>7</v>
      </c>
      <c r="D244" s="293" t="s">
        <v>11</v>
      </c>
      <c r="E244" s="293" t="s">
        <v>11</v>
      </c>
      <c r="F244" s="293" t="s">
        <v>3</v>
      </c>
      <c r="G244" s="45">
        <v>2545</v>
      </c>
      <c r="H244" s="179" t="s">
        <v>723</v>
      </c>
      <c r="I244" s="293">
        <v>25</v>
      </c>
      <c r="J244" s="366">
        <v>30500</v>
      </c>
      <c r="K244" s="313">
        <v>0</v>
      </c>
      <c r="L244" s="313">
        <v>0</v>
      </c>
      <c r="M244" s="280">
        <f t="shared" si="23"/>
        <v>25</v>
      </c>
      <c r="N244" s="280">
        <f t="shared" si="23"/>
        <v>30500</v>
      </c>
      <c r="O244" s="330"/>
    </row>
    <row r="245" spans="1:15" x14ac:dyDescent="0.4">
      <c r="A245" s="318">
        <v>228</v>
      </c>
      <c r="B245" s="365" t="s">
        <v>724</v>
      </c>
      <c r="C245" s="293">
        <v>1</v>
      </c>
      <c r="D245" s="293" t="s">
        <v>725</v>
      </c>
      <c r="E245" s="293" t="s">
        <v>11</v>
      </c>
      <c r="F245" s="293" t="s">
        <v>3</v>
      </c>
      <c r="G245" s="45">
        <v>2540</v>
      </c>
      <c r="H245" s="179" t="s">
        <v>728</v>
      </c>
      <c r="I245" s="293">
        <v>61</v>
      </c>
      <c r="J245" s="366">
        <v>52450</v>
      </c>
      <c r="K245" s="313">
        <v>0</v>
      </c>
      <c r="L245" s="313">
        <v>0</v>
      </c>
      <c r="M245" s="280">
        <f t="shared" si="23"/>
        <v>61</v>
      </c>
      <c r="N245" s="280">
        <f t="shared" si="23"/>
        <v>52450</v>
      </c>
      <c r="O245" s="330"/>
    </row>
    <row r="246" spans="1:15" x14ac:dyDescent="0.4">
      <c r="A246" s="318">
        <v>229</v>
      </c>
      <c r="B246" s="365" t="s">
        <v>726</v>
      </c>
      <c r="C246" s="293">
        <v>4</v>
      </c>
      <c r="D246" s="293" t="s">
        <v>725</v>
      </c>
      <c r="E246" s="293" t="s">
        <v>11</v>
      </c>
      <c r="F246" s="293" t="s">
        <v>3</v>
      </c>
      <c r="G246" s="45">
        <v>2540</v>
      </c>
      <c r="H246" s="179" t="s">
        <v>729</v>
      </c>
      <c r="I246" s="293">
        <v>45</v>
      </c>
      <c r="J246" s="366">
        <v>50750</v>
      </c>
      <c r="K246" s="313">
        <v>0</v>
      </c>
      <c r="L246" s="313">
        <v>0</v>
      </c>
      <c r="M246" s="280">
        <f t="shared" si="23"/>
        <v>45</v>
      </c>
      <c r="N246" s="280">
        <f t="shared" si="23"/>
        <v>50750</v>
      </c>
      <c r="O246" s="330"/>
    </row>
    <row r="247" spans="1:15" x14ac:dyDescent="0.4">
      <c r="A247" s="318">
        <v>230</v>
      </c>
      <c r="B247" s="365" t="s">
        <v>727</v>
      </c>
      <c r="C247" s="293">
        <v>5</v>
      </c>
      <c r="D247" s="293" t="s">
        <v>725</v>
      </c>
      <c r="E247" s="293" t="s">
        <v>11</v>
      </c>
      <c r="F247" s="293" t="s">
        <v>3</v>
      </c>
      <c r="G247" s="45">
        <v>2545</v>
      </c>
      <c r="H247" s="179" t="s">
        <v>730</v>
      </c>
      <c r="I247" s="293">
        <v>82</v>
      </c>
      <c r="J247" s="366">
        <v>35884</v>
      </c>
      <c r="K247" s="313">
        <v>0</v>
      </c>
      <c r="L247" s="313">
        <v>0</v>
      </c>
      <c r="M247" s="280">
        <f t="shared" si="23"/>
        <v>82</v>
      </c>
      <c r="N247" s="280">
        <f t="shared" si="23"/>
        <v>35884</v>
      </c>
      <c r="O247" s="330"/>
    </row>
    <row r="248" spans="1:15" ht="21.6" thickBot="1" x14ac:dyDescent="0.45">
      <c r="A248" s="283"/>
      <c r="B248" s="192"/>
      <c r="C248" s="284"/>
      <c r="D248" s="285" t="s">
        <v>2</v>
      </c>
      <c r="E248" s="284"/>
      <c r="F248" s="284"/>
      <c r="G248" s="284"/>
      <c r="H248" s="286"/>
      <c r="I248" s="287"/>
      <c r="J248" s="288">
        <f>SUM(J238:J247)</f>
        <v>1417596</v>
      </c>
      <c r="K248" s="367">
        <f>SUM(K238:K247)</f>
        <v>0</v>
      </c>
      <c r="L248" s="368">
        <f>SUM(L238:L247)</f>
        <v>0</v>
      </c>
      <c r="M248" s="288">
        <f>SUM(M238:M247)</f>
        <v>668</v>
      </c>
      <c r="N248" s="288">
        <f>SUM(N238:N247)</f>
        <v>1417596</v>
      </c>
      <c r="O248" s="282"/>
    </row>
    <row r="249" spans="1:15" x14ac:dyDescent="0.4">
      <c r="A249" s="369">
        <v>231</v>
      </c>
      <c r="B249" s="330" t="s">
        <v>462</v>
      </c>
      <c r="C249" s="306">
        <v>2</v>
      </c>
      <c r="D249" s="306" t="s">
        <v>427</v>
      </c>
      <c r="E249" s="306" t="s">
        <v>15</v>
      </c>
      <c r="F249" s="306" t="s">
        <v>3</v>
      </c>
      <c r="G249" s="202">
        <v>2552</v>
      </c>
      <c r="H249" s="330" t="s">
        <v>432</v>
      </c>
      <c r="I249" s="370">
        <v>46</v>
      </c>
      <c r="J249" s="371">
        <v>2600</v>
      </c>
      <c r="K249" s="372">
        <v>0</v>
      </c>
      <c r="L249" s="372">
        <v>0</v>
      </c>
      <c r="M249" s="373">
        <f t="shared" ref="M249:N264" si="24">I249+K249</f>
        <v>46</v>
      </c>
      <c r="N249" s="373">
        <f t="shared" si="24"/>
        <v>2600</v>
      </c>
      <c r="O249" s="290"/>
    </row>
    <row r="250" spans="1:15" x14ac:dyDescent="0.4">
      <c r="A250" s="279">
        <v>232</v>
      </c>
      <c r="B250" s="276" t="s">
        <v>364</v>
      </c>
      <c r="C250" s="180">
        <v>3</v>
      </c>
      <c r="D250" s="180" t="s">
        <v>427</v>
      </c>
      <c r="E250" s="180" t="s">
        <v>15</v>
      </c>
      <c r="F250" s="180" t="s">
        <v>3</v>
      </c>
      <c r="G250" s="176">
        <v>2566</v>
      </c>
      <c r="H250" s="276" t="s">
        <v>433</v>
      </c>
      <c r="I250" s="201">
        <v>25</v>
      </c>
      <c r="J250" s="352">
        <v>1300</v>
      </c>
      <c r="K250" s="374">
        <v>0</v>
      </c>
      <c r="L250" s="374">
        <v>0</v>
      </c>
      <c r="M250" s="280">
        <f t="shared" si="24"/>
        <v>25</v>
      </c>
      <c r="N250" s="280">
        <f t="shared" si="24"/>
        <v>1300</v>
      </c>
      <c r="O250" s="276"/>
    </row>
    <row r="251" spans="1:15" x14ac:dyDescent="0.4">
      <c r="A251" s="369">
        <v>233</v>
      </c>
      <c r="B251" s="276" t="s">
        <v>410</v>
      </c>
      <c r="C251" s="180">
        <v>4</v>
      </c>
      <c r="D251" s="180" t="s">
        <v>427</v>
      </c>
      <c r="E251" s="180" t="s">
        <v>15</v>
      </c>
      <c r="F251" s="180" t="s">
        <v>3</v>
      </c>
      <c r="G251" s="176">
        <v>2566</v>
      </c>
      <c r="H251" s="276" t="s">
        <v>434</v>
      </c>
      <c r="I251" s="201">
        <v>50</v>
      </c>
      <c r="J251" s="352">
        <v>4700</v>
      </c>
      <c r="K251" s="374">
        <v>0</v>
      </c>
      <c r="L251" s="374">
        <v>0</v>
      </c>
      <c r="M251" s="280">
        <f t="shared" si="24"/>
        <v>50</v>
      </c>
      <c r="N251" s="280">
        <f t="shared" si="24"/>
        <v>4700</v>
      </c>
      <c r="O251" s="276"/>
    </row>
    <row r="252" spans="1:15" x14ac:dyDescent="0.4">
      <c r="A252" s="279">
        <v>234</v>
      </c>
      <c r="B252" s="276" t="s">
        <v>463</v>
      </c>
      <c r="C252" s="180">
        <v>5</v>
      </c>
      <c r="D252" s="180" t="s">
        <v>427</v>
      </c>
      <c r="E252" s="180" t="s">
        <v>15</v>
      </c>
      <c r="F252" s="180" t="s">
        <v>3</v>
      </c>
      <c r="G252" s="176">
        <v>2544</v>
      </c>
      <c r="H252" s="276" t="s">
        <v>435</v>
      </c>
      <c r="I252" s="201">
        <v>82</v>
      </c>
      <c r="J252" s="352">
        <v>50100</v>
      </c>
      <c r="K252" s="374">
        <v>0</v>
      </c>
      <c r="L252" s="374">
        <v>0</v>
      </c>
      <c r="M252" s="280">
        <f t="shared" si="24"/>
        <v>82</v>
      </c>
      <c r="N252" s="280">
        <f t="shared" si="24"/>
        <v>50100</v>
      </c>
      <c r="O252" s="276"/>
    </row>
    <row r="253" spans="1:15" x14ac:dyDescent="0.4">
      <c r="A253" s="369">
        <v>235</v>
      </c>
      <c r="B253" s="276" t="s">
        <v>464</v>
      </c>
      <c r="C253" s="180">
        <v>6</v>
      </c>
      <c r="D253" s="180" t="s">
        <v>427</v>
      </c>
      <c r="E253" s="180" t="s">
        <v>15</v>
      </c>
      <c r="F253" s="180" t="s">
        <v>3</v>
      </c>
      <c r="G253" s="176">
        <v>2566</v>
      </c>
      <c r="H253" s="276" t="s">
        <v>436</v>
      </c>
      <c r="I253" s="201">
        <v>53</v>
      </c>
      <c r="J253" s="352">
        <v>3500</v>
      </c>
      <c r="K253" s="374">
        <v>0</v>
      </c>
      <c r="L253" s="374">
        <v>0</v>
      </c>
      <c r="M253" s="280">
        <f t="shared" si="24"/>
        <v>53</v>
      </c>
      <c r="N253" s="280">
        <f t="shared" si="24"/>
        <v>3500</v>
      </c>
      <c r="O253" s="276"/>
    </row>
    <row r="254" spans="1:15" x14ac:dyDescent="0.4">
      <c r="A254" s="279">
        <v>236</v>
      </c>
      <c r="B254" s="276" t="s">
        <v>465</v>
      </c>
      <c r="C254" s="180">
        <v>7</v>
      </c>
      <c r="D254" s="180" t="s">
        <v>427</v>
      </c>
      <c r="E254" s="180" t="s">
        <v>15</v>
      </c>
      <c r="F254" s="180" t="s">
        <v>3</v>
      </c>
      <c r="G254" s="176">
        <v>2565</v>
      </c>
      <c r="H254" s="276" t="s">
        <v>437</v>
      </c>
      <c r="I254" s="201">
        <v>55</v>
      </c>
      <c r="J254" s="352">
        <v>12100</v>
      </c>
      <c r="K254" s="374">
        <v>0</v>
      </c>
      <c r="L254" s="374">
        <v>0</v>
      </c>
      <c r="M254" s="280">
        <f t="shared" si="24"/>
        <v>55</v>
      </c>
      <c r="N254" s="280">
        <f t="shared" si="24"/>
        <v>12100</v>
      </c>
      <c r="O254" s="276"/>
    </row>
    <row r="255" spans="1:15" x14ac:dyDescent="0.4">
      <c r="A255" s="369">
        <v>237</v>
      </c>
      <c r="B255" s="179" t="s">
        <v>466</v>
      </c>
      <c r="C255" s="180">
        <v>2</v>
      </c>
      <c r="D255" s="180" t="s">
        <v>428</v>
      </c>
      <c r="E255" s="180" t="s">
        <v>15</v>
      </c>
      <c r="F255" s="180" t="s">
        <v>3</v>
      </c>
      <c r="G255" s="180">
        <v>2566</v>
      </c>
      <c r="H255" s="179" t="s">
        <v>439</v>
      </c>
      <c r="I255" s="201">
        <v>26</v>
      </c>
      <c r="J255" s="182">
        <v>600</v>
      </c>
      <c r="K255" s="374">
        <v>0</v>
      </c>
      <c r="L255" s="374">
        <v>0</v>
      </c>
      <c r="M255" s="280">
        <f t="shared" si="24"/>
        <v>26</v>
      </c>
      <c r="N255" s="280">
        <f t="shared" si="24"/>
        <v>600</v>
      </c>
      <c r="O255" s="276"/>
    </row>
    <row r="256" spans="1:15" x14ac:dyDescent="0.4">
      <c r="A256" s="279">
        <v>238</v>
      </c>
      <c r="B256" s="276" t="s">
        <v>467</v>
      </c>
      <c r="C256" s="180">
        <v>3</v>
      </c>
      <c r="D256" s="180" t="s">
        <v>428</v>
      </c>
      <c r="E256" s="180" t="s">
        <v>15</v>
      </c>
      <c r="F256" s="180" t="s">
        <v>3</v>
      </c>
      <c r="G256" s="176">
        <v>2542</v>
      </c>
      <c r="H256" s="276" t="s">
        <v>438</v>
      </c>
      <c r="I256" s="201">
        <v>130</v>
      </c>
      <c r="J256" s="352">
        <v>352500</v>
      </c>
      <c r="K256" s="374">
        <v>0</v>
      </c>
      <c r="L256" s="374">
        <v>0</v>
      </c>
      <c r="M256" s="280">
        <f t="shared" si="24"/>
        <v>130</v>
      </c>
      <c r="N256" s="280">
        <f t="shared" si="24"/>
        <v>352500</v>
      </c>
      <c r="O256" s="276"/>
    </row>
    <row r="257" spans="1:15" x14ac:dyDescent="0.4">
      <c r="A257" s="369">
        <v>239</v>
      </c>
      <c r="B257" s="276" t="s">
        <v>468</v>
      </c>
      <c r="C257" s="180">
        <v>4</v>
      </c>
      <c r="D257" s="180" t="s">
        <v>428</v>
      </c>
      <c r="E257" s="180" t="s">
        <v>15</v>
      </c>
      <c r="F257" s="180" t="s">
        <v>3</v>
      </c>
      <c r="G257" s="176">
        <v>2566</v>
      </c>
      <c r="H257" s="276" t="s">
        <v>440</v>
      </c>
      <c r="I257" s="201">
        <v>46</v>
      </c>
      <c r="J257" s="352">
        <v>900</v>
      </c>
      <c r="K257" s="374">
        <v>0</v>
      </c>
      <c r="L257" s="374">
        <v>0</v>
      </c>
      <c r="M257" s="280">
        <f t="shared" si="24"/>
        <v>46</v>
      </c>
      <c r="N257" s="280">
        <f t="shared" si="24"/>
        <v>900</v>
      </c>
      <c r="O257" s="276"/>
    </row>
    <row r="258" spans="1:15" x14ac:dyDescent="0.4">
      <c r="A258" s="279">
        <v>240</v>
      </c>
      <c r="B258" s="276" t="s">
        <v>469</v>
      </c>
      <c r="C258" s="180">
        <v>5</v>
      </c>
      <c r="D258" s="180" t="s">
        <v>428</v>
      </c>
      <c r="E258" s="180" t="s">
        <v>15</v>
      </c>
      <c r="F258" s="180" t="s">
        <v>3</v>
      </c>
      <c r="G258" s="176">
        <v>2566</v>
      </c>
      <c r="H258" s="276" t="s">
        <v>441</v>
      </c>
      <c r="I258" s="201">
        <v>35</v>
      </c>
      <c r="J258" s="352">
        <v>400</v>
      </c>
      <c r="K258" s="374">
        <v>0</v>
      </c>
      <c r="L258" s="374">
        <v>0</v>
      </c>
      <c r="M258" s="280">
        <f t="shared" si="24"/>
        <v>35</v>
      </c>
      <c r="N258" s="280">
        <f t="shared" si="24"/>
        <v>400</v>
      </c>
      <c r="O258" s="276"/>
    </row>
    <row r="259" spans="1:15" x14ac:dyDescent="0.4">
      <c r="A259" s="369">
        <v>241</v>
      </c>
      <c r="B259" s="276" t="s">
        <v>470</v>
      </c>
      <c r="C259" s="180">
        <v>6</v>
      </c>
      <c r="D259" s="180" t="s">
        <v>428</v>
      </c>
      <c r="E259" s="180" t="s">
        <v>15</v>
      </c>
      <c r="F259" s="180" t="s">
        <v>3</v>
      </c>
      <c r="G259" s="176">
        <v>2566</v>
      </c>
      <c r="H259" s="276" t="s">
        <v>442</v>
      </c>
      <c r="I259" s="201">
        <v>38</v>
      </c>
      <c r="J259" s="352">
        <v>1000</v>
      </c>
      <c r="K259" s="374">
        <v>0</v>
      </c>
      <c r="L259" s="374">
        <v>0</v>
      </c>
      <c r="M259" s="280">
        <f t="shared" si="24"/>
        <v>38</v>
      </c>
      <c r="N259" s="280">
        <f t="shared" si="24"/>
        <v>1000</v>
      </c>
      <c r="O259" s="276"/>
    </row>
    <row r="260" spans="1:15" x14ac:dyDescent="0.4">
      <c r="A260" s="279">
        <v>242</v>
      </c>
      <c r="B260" s="179" t="s">
        <v>471</v>
      </c>
      <c r="C260" s="183">
        <v>3</v>
      </c>
      <c r="D260" s="183" t="s">
        <v>423</v>
      </c>
      <c r="E260" s="180" t="s">
        <v>15</v>
      </c>
      <c r="F260" s="180" t="s">
        <v>3</v>
      </c>
      <c r="G260" s="180">
        <v>2565</v>
      </c>
      <c r="H260" s="184" t="s">
        <v>443</v>
      </c>
      <c r="I260" s="201">
        <v>61</v>
      </c>
      <c r="J260" s="182">
        <v>2700</v>
      </c>
      <c r="K260" s="374">
        <v>0</v>
      </c>
      <c r="L260" s="374">
        <v>0</v>
      </c>
      <c r="M260" s="280">
        <f t="shared" si="24"/>
        <v>61</v>
      </c>
      <c r="N260" s="280">
        <f t="shared" si="24"/>
        <v>2700</v>
      </c>
      <c r="O260" s="276"/>
    </row>
    <row r="261" spans="1:15" x14ac:dyDescent="0.4">
      <c r="A261" s="369">
        <v>243</v>
      </c>
      <c r="B261" s="276" t="s">
        <v>472</v>
      </c>
      <c r="C261" s="180">
        <v>4</v>
      </c>
      <c r="D261" s="180" t="s">
        <v>423</v>
      </c>
      <c r="E261" s="180" t="s">
        <v>15</v>
      </c>
      <c r="F261" s="180" t="s">
        <v>3</v>
      </c>
      <c r="G261" s="176">
        <v>2537</v>
      </c>
      <c r="H261" s="276" t="s">
        <v>444</v>
      </c>
      <c r="I261" s="242">
        <v>38</v>
      </c>
      <c r="J261" s="375">
        <v>217793</v>
      </c>
      <c r="K261" s="374">
        <v>0</v>
      </c>
      <c r="L261" s="374">
        <v>0</v>
      </c>
      <c r="M261" s="280">
        <f t="shared" si="24"/>
        <v>38</v>
      </c>
      <c r="N261" s="280">
        <f t="shared" si="24"/>
        <v>217793</v>
      </c>
      <c r="O261" s="276"/>
    </row>
    <row r="262" spans="1:15" x14ac:dyDescent="0.4">
      <c r="A262" s="279">
        <v>244</v>
      </c>
      <c r="B262" s="276" t="s">
        <v>473</v>
      </c>
      <c r="C262" s="180">
        <v>6</v>
      </c>
      <c r="D262" s="180" t="s">
        <v>423</v>
      </c>
      <c r="E262" s="180" t="s">
        <v>15</v>
      </c>
      <c r="F262" s="180" t="s">
        <v>3</v>
      </c>
      <c r="G262" s="176">
        <v>2542</v>
      </c>
      <c r="H262" s="276" t="s">
        <v>445</v>
      </c>
      <c r="I262" s="201">
        <v>190</v>
      </c>
      <c r="J262" s="352">
        <v>1500100</v>
      </c>
      <c r="K262" s="374">
        <v>0</v>
      </c>
      <c r="L262" s="374">
        <v>0</v>
      </c>
      <c r="M262" s="280">
        <f t="shared" si="24"/>
        <v>190</v>
      </c>
      <c r="N262" s="280">
        <f t="shared" si="24"/>
        <v>1500100</v>
      </c>
      <c r="O262" s="276"/>
    </row>
    <row r="263" spans="1:15" x14ac:dyDescent="0.4">
      <c r="A263" s="369">
        <v>245</v>
      </c>
      <c r="B263" s="276" t="s">
        <v>474</v>
      </c>
      <c r="C263" s="180">
        <v>9</v>
      </c>
      <c r="D263" s="180" t="s">
        <v>423</v>
      </c>
      <c r="E263" s="180" t="s">
        <v>15</v>
      </c>
      <c r="F263" s="180" t="s">
        <v>3</v>
      </c>
      <c r="G263" s="176">
        <v>2546</v>
      </c>
      <c r="H263" s="276" t="s">
        <v>446</v>
      </c>
      <c r="I263" s="201">
        <v>95</v>
      </c>
      <c r="J263" s="352">
        <v>220200</v>
      </c>
      <c r="K263" s="374">
        <v>0</v>
      </c>
      <c r="L263" s="374">
        <v>0</v>
      </c>
      <c r="M263" s="280">
        <f t="shared" si="24"/>
        <v>95</v>
      </c>
      <c r="N263" s="280">
        <f t="shared" si="24"/>
        <v>220200</v>
      </c>
      <c r="O263" s="276"/>
    </row>
    <row r="264" spans="1:15" x14ac:dyDescent="0.4">
      <c r="A264" s="279">
        <v>246</v>
      </c>
      <c r="B264" s="276" t="s">
        <v>475</v>
      </c>
      <c r="C264" s="180">
        <v>2</v>
      </c>
      <c r="D264" s="180" t="s">
        <v>429</v>
      </c>
      <c r="E264" s="180" t="s">
        <v>15</v>
      </c>
      <c r="F264" s="180" t="s">
        <v>3</v>
      </c>
      <c r="G264" s="176">
        <v>2544</v>
      </c>
      <c r="H264" s="276" t="s">
        <v>447</v>
      </c>
      <c r="I264" s="201">
        <v>40</v>
      </c>
      <c r="J264" s="352">
        <v>80100</v>
      </c>
      <c r="K264" s="374">
        <v>0</v>
      </c>
      <c r="L264" s="374">
        <v>0</v>
      </c>
      <c r="M264" s="280">
        <f t="shared" si="24"/>
        <v>40</v>
      </c>
      <c r="N264" s="280">
        <f t="shared" si="24"/>
        <v>80100</v>
      </c>
      <c r="O264" s="276"/>
    </row>
    <row r="265" spans="1:15" x14ac:dyDescent="0.4">
      <c r="A265" s="369">
        <v>247</v>
      </c>
      <c r="B265" s="276" t="s">
        <v>476</v>
      </c>
      <c r="C265" s="180">
        <v>4</v>
      </c>
      <c r="D265" s="180" t="s">
        <v>429</v>
      </c>
      <c r="E265" s="180" t="s">
        <v>15</v>
      </c>
      <c r="F265" s="180" t="s">
        <v>3</v>
      </c>
      <c r="G265" s="176">
        <v>2565</v>
      </c>
      <c r="H265" s="276" t="s">
        <v>448</v>
      </c>
      <c r="I265" s="201">
        <v>30</v>
      </c>
      <c r="J265" s="352">
        <v>1550</v>
      </c>
      <c r="K265" s="374">
        <v>0</v>
      </c>
      <c r="L265" s="374">
        <v>0</v>
      </c>
      <c r="M265" s="280">
        <f t="shared" ref="M265:N278" si="25">I265+K265</f>
        <v>30</v>
      </c>
      <c r="N265" s="280">
        <f t="shared" si="25"/>
        <v>1550</v>
      </c>
      <c r="O265" s="276"/>
    </row>
    <row r="266" spans="1:15" x14ac:dyDescent="0.4">
      <c r="A266" s="279">
        <v>248</v>
      </c>
      <c r="B266" s="276" t="s">
        <v>477</v>
      </c>
      <c r="C266" s="180">
        <v>5</v>
      </c>
      <c r="D266" s="180" t="s">
        <v>429</v>
      </c>
      <c r="E266" s="180" t="s">
        <v>15</v>
      </c>
      <c r="F266" s="180" t="s">
        <v>3</v>
      </c>
      <c r="G266" s="176">
        <v>2566</v>
      </c>
      <c r="H266" s="276" t="s">
        <v>449</v>
      </c>
      <c r="I266" s="201">
        <v>44</v>
      </c>
      <c r="J266" s="352">
        <v>950</v>
      </c>
      <c r="K266" s="374">
        <v>0</v>
      </c>
      <c r="L266" s="374">
        <v>0</v>
      </c>
      <c r="M266" s="280">
        <f t="shared" si="25"/>
        <v>44</v>
      </c>
      <c r="N266" s="280">
        <f t="shared" si="25"/>
        <v>950</v>
      </c>
      <c r="O266" s="276"/>
    </row>
    <row r="267" spans="1:15" x14ac:dyDescent="0.4">
      <c r="A267" s="369">
        <v>249</v>
      </c>
      <c r="B267" s="276" t="s">
        <v>478</v>
      </c>
      <c r="C267" s="180">
        <v>6</v>
      </c>
      <c r="D267" s="180" t="s">
        <v>429</v>
      </c>
      <c r="E267" s="180" t="s">
        <v>15</v>
      </c>
      <c r="F267" s="180" t="s">
        <v>3</v>
      </c>
      <c r="G267" s="176">
        <v>2556</v>
      </c>
      <c r="H267" s="276" t="s">
        <v>450</v>
      </c>
      <c r="I267" s="201">
        <v>45</v>
      </c>
      <c r="J267" s="352">
        <v>3600</v>
      </c>
      <c r="K267" s="374">
        <v>0</v>
      </c>
      <c r="L267" s="374">
        <v>0</v>
      </c>
      <c r="M267" s="280">
        <f t="shared" si="25"/>
        <v>45</v>
      </c>
      <c r="N267" s="280">
        <f t="shared" si="25"/>
        <v>3600</v>
      </c>
      <c r="O267" s="276"/>
    </row>
    <row r="268" spans="1:15" x14ac:dyDescent="0.4">
      <c r="A268" s="279">
        <v>250</v>
      </c>
      <c r="B268" s="179" t="s">
        <v>479</v>
      </c>
      <c r="C268" s="180">
        <v>3</v>
      </c>
      <c r="D268" s="180" t="s">
        <v>430</v>
      </c>
      <c r="E268" s="180" t="s">
        <v>15</v>
      </c>
      <c r="F268" s="180" t="s">
        <v>3</v>
      </c>
      <c r="G268" s="180">
        <v>2565</v>
      </c>
      <c r="H268" s="179" t="s">
        <v>451</v>
      </c>
      <c r="I268" s="242">
        <v>127</v>
      </c>
      <c r="J268" s="182">
        <v>51500</v>
      </c>
      <c r="K268" s="374">
        <v>0</v>
      </c>
      <c r="L268" s="374">
        <v>0</v>
      </c>
      <c r="M268" s="280">
        <f t="shared" si="25"/>
        <v>127</v>
      </c>
      <c r="N268" s="280">
        <f t="shared" si="25"/>
        <v>51500</v>
      </c>
      <c r="O268" s="276"/>
    </row>
    <row r="269" spans="1:15" x14ac:dyDescent="0.4">
      <c r="A269" s="369">
        <v>251</v>
      </c>
      <c r="B269" s="276" t="s">
        <v>480</v>
      </c>
      <c r="C269" s="180">
        <v>4</v>
      </c>
      <c r="D269" s="180" t="s">
        <v>430</v>
      </c>
      <c r="E269" s="180" t="s">
        <v>15</v>
      </c>
      <c r="F269" s="180" t="s">
        <v>3</v>
      </c>
      <c r="G269" s="176">
        <v>2541</v>
      </c>
      <c r="H269" s="276" t="s">
        <v>452</v>
      </c>
      <c r="I269" s="242">
        <v>45</v>
      </c>
      <c r="J269" s="375">
        <v>120600</v>
      </c>
      <c r="K269" s="374">
        <v>0</v>
      </c>
      <c r="L269" s="374">
        <v>0</v>
      </c>
      <c r="M269" s="280">
        <f t="shared" si="25"/>
        <v>45</v>
      </c>
      <c r="N269" s="280">
        <f t="shared" si="25"/>
        <v>120600</v>
      </c>
      <c r="O269" s="276"/>
    </row>
    <row r="270" spans="1:15" x14ac:dyDescent="0.4">
      <c r="A270" s="279">
        <v>252</v>
      </c>
      <c r="B270" s="276" t="s">
        <v>481</v>
      </c>
      <c r="C270" s="180">
        <v>5</v>
      </c>
      <c r="D270" s="180" t="s">
        <v>430</v>
      </c>
      <c r="E270" s="180" t="s">
        <v>15</v>
      </c>
      <c r="F270" s="180" t="s">
        <v>3</v>
      </c>
      <c r="G270" s="176">
        <v>2532</v>
      </c>
      <c r="H270" s="276" t="s">
        <v>453</v>
      </c>
      <c r="I270" s="201">
        <v>39</v>
      </c>
      <c r="J270" s="352">
        <v>150200</v>
      </c>
      <c r="K270" s="374">
        <v>0</v>
      </c>
      <c r="L270" s="374">
        <v>0</v>
      </c>
      <c r="M270" s="280">
        <f t="shared" si="25"/>
        <v>39</v>
      </c>
      <c r="N270" s="280">
        <f t="shared" si="25"/>
        <v>150200</v>
      </c>
      <c r="O270" s="276"/>
    </row>
    <row r="271" spans="1:15" x14ac:dyDescent="0.4">
      <c r="A271" s="369">
        <v>253</v>
      </c>
      <c r="B271" s="276" t="s">
        <v>371</v>
      </c>
      <c r="C271" s="180">
        <v>6</v>
      </c>
      <c r="D271" s="180" t="s">
        <v>430</v>
      </c>
      <c r="E271" s="180" t="s">
        <v>15</v>
      </c>
      <c r="F271" s="180" t="s">
        <v>3</v>
      </c>
      <c r="G271" s="176">
        <v>2566</v>
      </c>
      <c r="H271" s="276" t="s">
        <v>454</v>
      </c>
      <c r="I271" s="201">
        <v>23</v>
      </c>
      <c r="J271" s="352">
        <v>3100</v>
      </c>
      <c r="K271" s="374">
        <v>0</v>
      </c>
      <c r="L271" s="374">
        <v>0</v>
      </c>
      <c r="M271" s="280">
        <f t="shared" si="25"/>
        <v>23</v>
      </c>
      <c r="N271" s="280">
        <f t="shared" si="25"/>
        <v>3100</v>
      </c>
      <c r="O271" s="276"/>
    </row>
    <row r="272" spans="1:15" x14ac:dyDescent="0.4">
      <c r="A272" s="279">
        <v>254</v>
      </c>
      <c r="B272" s="276" t="s">
        <v>482</v>
      </c>
      <c r="C272" s="180">
        <v>7</v>
      </c>
      <c r="D272" s="180" t="s">
        <v>430</v>
      </c>
      <c r="E272" s="180" t="s">
        <v>15</v>
      </c>
      <c r="F272" s="180" t="s">
        <v>3</v>
      </c>
      <c r="G272" s="176">
        <v>2566</v>
      </c>
      <c r="H272" s="276" t="s">
        <v>455</v>
      </c>
      <c r="I272" s="201">
        <v>55</v>
      </c>
      <c r="J272" s="352">
        <v>1300</v>
      </c>
      <c r="K272" s="374">
        <v>0</v>
      </c>
      <c r="L272" s="374">
        <v>0</v>
      </c>
      <c r="M272" s="280">
        <f t="shared" si="25"/>
        <v>55</v>
      </c>
      <c r="N272" s="280">
        <f t="shared" si="25"/>
        <v>1300</v>
      </c>
      <c r="O272" s="276"/>
    </row>
    <row r="273" spans="1:32" x14ac:dyDescent="0.4">
      <c r="A273" s="369">
        <v>255</v>
      </c>
      <c r="B273" s="276" t="s">
        <v>483</v>
      </c>
      <c r="C273" s="180">
        <v>8</v>
      </c>
      <c r="D273" s="180" t="s">
        <v>430</v>
      </c>
      <c r="E273" s="180" t="s">
        <v>15</v>
      </c>
      <c r="F273" s="180" t="s">
        <v>3</v>
      </c>
      <c r="G273" s="176">
        <v>2559</v>
      </c>
      <c r="H273" s="276" t="s">
        <v>456</v>
      </c>
      <c r="I273" s="201">
        <v>59</v>
      </c>
      <c r="J273" s="352">
        <v>40200</v>
      </c>
      <c r="K273" s="374">
        <v>0</v>
      </c>
      <c r="L273" s="374">
        <v>0</v>
      </c>
      <c r="M273" s="280">
        <f t="shared" si="25"/>
        <v>59</v>
      </c>
      <c r="N273" s="280">
        <f t="shared" si="25"/>
        <v>40200</v>
      </c>
      <c r="O273" s="276"/>
    </row>
    <row r="274" spans="1:32" x14ac:dyDescent="0.4">
      <c r="A274" s="279">
        <v>256</v>
      </c>
      <c r="B274" s="276" t="s">
        <v>484</v>
      </c>
      <c r="C274" s="180">
        <v>9</v>
      </c>
      <c r="D274" s="180" t="s">
        <v>430</v>
      </c>
      <c r="E274" s="180" t="s">
        <v>15</v>
      </c>
      <c r="F274" s="180" t="s">
        <v>3</v>
      </c>
      <c r="G274" s="176">
        <v>2542</v>
      </c>
      <c r="H274" s="276" t="s">
        <v>457</v>
      </c>
      <c r="I274" s="201">
        <v>50</v>
      </c>
      <c r="J274" s="352">
        <v>30100</v>
      </c>
      <c r="K274" s="374">
        <v>0</v>
      </c>
      <c r="L274" s="374">
        <v>0</v>
      </c>
      <c r="M274" s="280">
        <f t="shared" si="25"/>
        <v>50</v>
      </c>
      <c r="N274" s="280">
        <f t="shared" si="25"/>
        <v>30100</v>
      </c>
      <c r="O274" s="276"/>
    </row>
    <row r="275" spans="1:32" x14ac:dyDescent="0.4">
      <c r="A275" s="369">
        <v>257</v>
      </c>
      <c r="B275" s="276" t="s">
        <v>485</v>
      </c>
      <c r="C275" s="180">
        <v>2</v>
      </c>
      <c r="D275" s="180" t="s">
        <v>431</v>
      </c>
      <c r="E275" s="180" t="s">
        <v>15</v>
      </c>
      <c r="F275" s="180" t="s">
        <v>3</v>
      </c>
      <c r="G275" s="176">
        <v>2558</v>
      </c>
      <c r="H275" s="276" t="s">
        <v>458</v>
      </c>
      <c r="I275" s="201">
        <v>123</v>
      </c>
      <c r="J275" s="352">
        <v>350200</v>
      </c>
      <c r="K275" s="374">
        <v>0</v>
      </c>
      <c r="L275" s="374">
        <v>0</v>
      </c>
      <c r="M275" s="280">
        <f t="shared" si="25"/>
        <v>123</v>
      </c>
      <c r="N275" s="280">
        <f t="shared" si="25"/>
        <v>350200</v>
      </c>
      <c r="O275" s="276"/>
    </row>
    <row r="276" spans="1:32" x14ac:dyDescent="0.4">
      <c r="A276" s="279">
        <v>258</v>
      </c>
      <c r="B276" s="276" t="s">
        <v>486</v>
      </c>
      <c r="C276" s="180">
        <v>3</v>
      </c>
      <c r="D276" s="180" t="s">
        <v>431</v>
      </c>
      <c r="E276" s="180" t="s">
        <v>15</v>
      </c>
      <c r="F276" s="180" t="s">
        <v>3</v>
      </c>
      <c r="G276" s="176">
        <v>2540</v>
      </c>
      <c r="H276" s="276" t="s">
        <v>459</v>
      </c>
      <c r="I276" s="201">
        <v>170</v>
      </c>
      <c r="J276" s="352">
        <v>1502000</v>
      </c>
      <c r="K276" s="374">
        <v>0</v>
      </c>
      <c r="L276" s="374">
        <v>0</v>
      </c>
      <c r="M276" s="280">
        <f t="shared" si="25"/>
        <v>170</v>
      </c>
      <c r="N276" s="280">
        <f t="shared" si="25"/>
        <v>1502000</v>
      </c>
      <c r="O276" s="276"/>
    </row>
    <row r="277" spans="1:32" x14ac:dyDescent="0.4">
      <c r="A277" s="369">
        <v>259</v>
      </c>
      <c r="B277" s="276" t="s">
        <v>487</v>
      </c>
      <c r="C277" s="180">
        <v>4</v>
      </c>
      <c r="D277" s="180" t="s">
        <v>431</v>
      </c>
      <c r="E277" s="180" t="s">
        <v>15</v>
      </c>
      <c r="F277" s="180" t="s">
        <v>3</v>
      </c>
      <c r="G277" s="176">
        <v>2562</v>
      </c>
      <c r="H277" s="276" t="s">
        <v>460</v>
      </c>
      <c r="I277" s="201">
        <v>70</v>
      </c>
      <c r="J277" s="352">
        <v>32100</v>
      </c>
      <c r="K277" s="374">
        <v>0</v>
      </c>
      <c r="L277" s="374">
        <v>0</v>
      </c>
      <c r="M277" s="280">
        <f t="shared" si="25"/>
        <v>70</v>
      </c>
      <c r="N277" s="280">
        <f t="shared" si="25"/>
        <v>32100</v>
      </c>
      <c r="O277" s="276"/>
    </row>
    <row r="278" spans="1:32" x14ac:dyDescent="0.4">
      <c r="A278" s="279">
        <v>260</v>
      </c>
      <c r="B278" s="276" t="s">
        <v>488</v>
      </c>
      <c r="C278" s="180">
        <v>6</v>
      </c>
      <c r="D278" s="180" t="s">
        <v>431</v>
      </c>
      <c r="E278" s="180" t="s">
        <v>15</v>
      </c>
      <c r="F278" s="180" t="s">
        <v>3</v>
      </c>
      <c r="G278" s="176">
        <v>2566</v>
      </c>
      <c r="H278" s="276" t="s">
        <v>461</v>
      </c>
      <c r="I278" s="201">
        <v>38</v>
      </c>
      <c r="J278" s="352">
        <v>500</v>
      </c>
      <c r="K278" s="374">
        <v>0</v>
      </c>
      <c r="L278" s="374">
        <v>0</v>
      </c>
      <c r="M278" s="280">
        <f t="shared" si="25"/>
        <v>38</v>
      </c>
      <c r="N278" s="280">
        <f t="shared" si="25"/>
        <v>500</v>
      </c>
      <c r="O278" s="276"/>
    </row>
    <row r="279" spans="1:32" ht="21.6" thickBot="1" x14ac:dyDescent="0.45">
      <c r="A279" s="283"/>
      <c r="B279" s="192"/>
      <c r="C279" s="284"/>
      <c r="D279" s="285" t="s">
        <v>2</v>
      </c>
      <c r="E279" s="284"/>
      <c r="F279" s="284"/>
      <c r="G279" s="284"/>
      <c r="H279" s="286"/>
      <c r="I279" s="287"/>
      <c r="J279" s="288">
        <f>SUM(J249:J278)</f>
        <v>4738493</v>
      </c>
      <c r="K279" s="376">
        <f t="shared" ref="K279:N279" si="26">SUM(K249:K278)</f>
        <v>0</v>
      </c>
      <c r="L279" s="377">
        <f t="shared" si="26"/>
        <v>0</v>
      </c>
      <c r="M279" s="288">
        <f t="shared" si="26"/>
        <v>1928</v>
      </c>
      <c r="N279" s="288">
        <f t="shared" si="26"/>
        <v>4738493</v>
      </c>
      <c r="O279" s="282"/>
    </row>
    <row r="280" spans="1:32" x14ac:dyDescent="0.4">
      <c r="A280" s="331">
        <v>261</v>
      </c>
      <c r="B280" s="332" t="s">
        <v>489</v>
      </c>
      <c r="C280" s="333">
        <v>1</v>
      </c>
      <c r="D280" s="333" t="s">
        <v>182</v>
      </c>
      <c r="E280" s="333" t="s">
        <v>17</v>
      </c>
      <c r="F280" s="333" t="s">
        <v>3</v>
      </c>
      <c r="G280" s="306">
        <v>2550</v>
      </c>
      <c r="H280" s="334" t="s">
        <v>546</v>
      </c>
      <c r="I280" s="333">
        <v>138</v>
      </c>
      <c r="J280" s="335">
        <v>145825</v>
      </c>
      <c r="K280" s="335">
        <v>0</v>
      </c>
      <c r="L280" s="335">
        <v>0</v>
      </c>
      <c r="M280" s="280">
        <f t="shared" ref="M280:N295" si="27">I280+K280</f>
        <v>138</v>
      </c>
      <c r="N280" s="280">
        <f t="shared" si="27"/>
        <v>145825</v>
      </c>
      <c r="O280" s="414"/>
    </row>
    <row r="281" spans="1:32" x14ac:dyDescent="0.4">
      <c r="A281" s="331">
        <v>262</v>
      </c>
      <c r="B281" s="332" t="s">
        <v>490</v>
      </c>
      <c r="C281" s="333">
        <v>2</v>
      </c>
      <c r="D281" s="333" t="s">
        <v>182</v>
      </c>
      <c r="E281" s="333" t="s">
        <v>17</v>
      </c>
      <c r="F281" s="333" t="s">
        <v>3</v>
      </c>
      <c r="G281" s="306">
        <v>2550</v>
      </c>
      <c r="H281" s="334" t="s">
        <v>547</v>
      </c>
      <c r="I281" s="333">
        <v>166</v>
      </c>
      <c r="J281" s="335">
        <v>102225</v>
      </c>
      <c r="K281" s="335">
        <v>0</v>
      </c>
      <c r="L281" s="335">
        <v>0</v>
      </c>
      <c r="M281" s="280">
        <f t="shared" si="27"/>
        <v>166</v>
      </c>
      <c r="N281" s="280">
        <f t="shared" si="27"/>
        <v>102225</v>
      </c>
      <c r="O281" s="330"/>
    </row>
    <row r="282" spans="1:32" x14ac:dyDescent="0.4">
      <c r="A282" s="331">
        <v>263</v>
      </c>
      <c r="B282" s="332" t="s">
        <v>491</v>
      </c>
      <c r="C282" s="333">
        <v>4</v>
      </c>
      <c r="D282" s="333" t="s">
        <v>182</v>
      </c>
      <c r="E282" s="333" t="s">
        <v>17</v>
      </c>
      <c r="F282" s="333" t="s">
        <v>3</v>
      </c>
      <c r="G282" s="306">
        <v>2548</v>
      </c>
      <c r="H282" s="334" t="s">
        <v>548</v>
      </c>
      <c r="I282" s="333">
        <v>84</v>
      </c>
      <c r="J282" s="335">
        <v>106237</v>
      </c>
      <c r="K282" s="335">
        <v>0</v>
      </c>
      <c r="L282" s="335">
        <v>0</v>
      </c>
      <c r="M282" s="280">
        <f t="shared" si="27"/>
        <v>84</v>
      </c>
      <c r="N282" s="280">
        <f t="shared" si="27"/>
        <v>106237</v>
      </c>
      <c r="O282" s="330"/>
      <c r="Q282" s="693"/>
      <c r="R282" s="693"/>
      <c r="S282" s="693"/>
      <c r="T282" s="386"/>
      <c r="U282" s="694"/>
      <c r="V282" s="694"/>
      <c r="W282" s="386"/>
      <c r="X282" s="386"/>
      <c r="Y282" s="392"/>
      <c r="Z282" s="393"/>
      <c r="AA282" s="386"/>
      <c r="AB282" s="394"/>
      <c r="AC282" s="395"/>
      <c r="AD282" s="395"/>
      <c r="AE282" s="395"/>
      <c r="AF282" s="395"/>
    </row>
    <row r="283" spans="1:32" x14ac:dyDescent="0.4">
      <c r="A283" s="331">
        <v>264</v>
      </c>
      <c r="B283" s="332" t="s">
        <v>492</v>
      </c>
      <c r="C283" s="333">
        <v>5</v>
      </c>
      <c r="D283" s="333" t="s">
        <v>182</v>
      </c>
      <c r="E283" s="333" t="s">
        <v>17</v>
      </c>
      <c r="F283" s="333" t="s">
        <v>3</v>
      </c>
      <c r="G283" s="306">
        <v>2555</v>
      </c>
      <c r="H283" s="334" t="s">
        <v>549</v>
      </c>
      <c r="I283" s="333">
        <v>310</v>
      </c>
      <c r="J283" s="335">
        <v>200070</v>
      </c>
      <c r="K283" s="335">
        <v>0</v>
      </c>
      <c r="L283" s="335">
        <v>0</v>
      </c>
      <c r="M283" s="280">
        <f t="shared" si="27"/>
        <v>310</v>
      </c>
      <c r="N283" s="280">
        <f t="shared" si="27"/>
        <v>200070</v>
      </c>
      <c r="O283" s="330"/>
    </row>
    <row r="284" spans="1:32" x14ac:dyDescent="0.4">
      <c r="A284" s="331">
        <v>265</v>
      </c>
      <c r="B284" s="332" t="s">
        <v>493</v>
      </c>
      <c r="C284" s="333">
        <v>6</v>
      </c>
      <c r="D284" s="333" t="s">
        <v>182</v>
      </c>
      <c r="E284" s="333" t="s">
        <v>17</v>
      </c>
      <c r="F284" s="333" t="s">
        <v>3</v>
      </c>
      <c r="G284" s="306">
        <v>2551</v>
      </c>
      <c r="H284" s="334" t="s">
        <v>550</v>
      </c>
      <c r="I284" s="333">
        <v>148</v>
      </c>
      <c r="J284" s="335">
        <v>57825</v>
      </c>
      <c r="K284" s="335">
        <v>0</v>
      </c>
      <c r="L284" s="335">
        <v>0</v>
      </c>
      <c r="M284" s="280">
        <f t="shared" si="27"/>
        <v>148</v>
      </c>
      <c r="N284" s="280">
        <f t="shared" si="27"/>
        <v>57825</v>
      </c>
      <c r="O284" s="330"/>
    </row>
    <row r="285" spans="1:32" x14ac:dyDescent="0.4">
      <c r="A285" s="331">
        <v>266</v>
      </c>
      <c r="B285" s="332" t="s">
        <v>494</v>
      </c>
      <c r="C285" s="333">
        <v>7</v>
      </c>
      <c r="D285" s="333" t="s">
        <v>182</v>
      </c>
      <c r="E285" s="333" t="s">
        <v>17</v>
      </c>
      <c r="F285" s="333" t="s">
        <v>3</v>
      </c>
      <c r="G285" s="306">
        <v>2551</v>
      </c>
      <c r="H285" s="334" t="s">
        <v>551</v>
      </c>
      <c r="I285" s="333">
        <v>105</v>
      </c>
      <c r="J285" s="335">
        <v>165070</v>
      </c>
      <c r="K285" s="335">
        <v>0</v>
      </c>
      <c r="L285" s="335">
        <v>0</v>
      </c>
      <c r="M285" s="280">
        <f t="shared" si="27"/>
        <v>105</v>
      </c>
      <c r="N285" s="280">
        <f t="shared" si="27"/>
        <v>165070</v>
      </c>
      <c r="O285" s="330"/>
    </row>
    <row r="286" spans="1:32" x14ac:dyDescent="0.4">
      <c r="A286" s="331">
        <v>267</v>
      </c>
      <c r="B286" s="332" t="s">
        <v>495</v>
      </c>
      <c r="C286" s="333">
        <v>9</v>
      </c>
      <c r="D286" s="333" t="s">
        <v>182</v>
      </c>
      <c r="E286" s="333" t="s">
        <v>17</v>
      </c>
      <c r="F286" s="333" t="s">
        <v>3</v>
      </c>
      <c r="G286" s="306">
        <v>2550</v>
      </c>
      <c r="H286" s="334" t="s">
        <v>552</v>
      </c>
      <c r="I286" s="333">
        <v>102</v>
      </c>
      <c r="J286" s="335">
        <v>111598</v>
      </c>
      <c r="K286" s="335">
        <v>0</v>
      </c>
      <c r="L286" s="182">
        <v>0</v>
      </c>
      <c r="M286" s="280">
        <f t="shared" si="27"/>
        <v>102</v>
      </c>
      <c r="N286" s="280">
        <f t="shared" si="27"/>
        <v>111598</v>
      </c>
      <c r="O286" s="330"/>
    </row>
    <row r="287" spans="1:32" x14ac:dyDescent="0.4">
      <c r="A287" s="331">
        <v>268</v>
      </c>
      <c r="B287" s="332" t="s">
        <v>496</v>
      </c>
      <c r="C287" s="333">
        <v>1</v>
      </c>
      <c r="D287" s="333" t="s">
        <v>534</v>
      </c>
      <c r="E287" s="333" t="s">
        <v>17</v>
      </c>
      <c r="F287" s="333" t="s">
        <v>3</v>
      </c>
      <c r="G287" s="306">
        <v>2550</v>
      </c>
      <c r="H287" s="334" t="s">
        <v>553</v>
      </c>
      <c r="I287" s="333">
        <v>239</v>
      </c>
      <c r="J287" s="335">
        <v>130937</v>
      </c>
      <c r="K287" s="276">
        <v>0</v>
      </c>
      <c r="L287" s="182">
        <v>0</v>
      </c>
      <c r="M287" s="280">
        <f t="shared" si="27"/>
        <v>239</v>
      </c>
      <c r="N287" s="280">
        <f t="shared" si="27"/>
        <v>130937</v>
      </c>
      <c r="O287" s="330"/>
    </row>
    <row r="288" spans="1:32" x14ac:dyDescent="0.4">
      <c r="A288" s="331">
        <v>269</v>
      </c>
      <c r="B288" s="332" t="s">
        <v>497</v>
      </c>
      <c r="C288" s="333">
        <v>2</v>
      </c>
      <c r="D288" s="333" t="s">
        <v>534</v>
      </c>
      <c r="E288" s="333" t="s">
        <v>17</v>
      </c>
      <c r="F288" s="333" t="s">
        <v>3</v>
      </c>
      <c r="G288" s="306">
        <v>2551</v>
      </c>
      <c r="H288" s="334" t="s">
        <v>554</v>
      </c>
      <c r="I288" s="333">
        <v>100</v>
      </c>
      <c r="J288" s="335">
        <v>38082</v>
      </c>
      <c r="K288" s="276">
        <v>0</v>
      </c>
      <c r="L288" s="182">
        <v>0</v>
      </c>
      <c r="M288" s="280">
        <f t="shared" si="27"/>
        <v>100</v>
      </c>
      <c r="N288" s="280">
        <f t="shared" si="27"/>
        <v>38082</v>
      </c>
      <c r="O288" s="330"/>
    </row>
    <row r="289" spans="1:15" x14ac:dyDescent="0.4">
      <c r="A289" s="331">
        <v>270</v>
      </c>
      <c r="B289" s="332" t="s">
        <v>498</v>
      </c>
      <c r="C289" s="333">
        <v>3</v>
      </c>
      <c r="D289" s="333" t="s">
        <v>534</v>
      </c>
      <c r="E289" s="333" t="s">
        <v>17</v>
      </c>
      <c r="F289" s="333" t="s">
        <v>3</v>
      </c>
      <c r="G289" s="306">
        <v>2551</v>
      </c>
      <c r="H289" s="334" t="s">
        <v>555</v>
      </c>
      <c r="I289" s="333">
        <v>42</v>
      </c>
      <c r="J289" s="335">
        <v>58030</v>
      </c>
      <c r="K289" s="276">
        <v>0</v>
      </c>
      <c r="L289" s="182">
        <v>0</v>
      </c>
      <c r="M289" s="280">
        <f t="shared" si="27"/>
        <v>42</v>
      </c>
      <c r="N289" s="280">
        <f t="shared" si="27"/>
        <v>58030</v>
      </c>
      <c r="O289" s="330"/>
    </row>
    <row r="290" spans="1:15" x14ac:dyDescent="0.4">
      <c r="A290" s="331">
        <v>271</v>
      </c>
      <c r="B290" s="332" t="s">
        <v>498</v>
      </c>
      <c r="C290" s="333">
        <v>4</v>
      </c>
      <c r="D290" s="333" t="s">
        <v>534</v>
      </c>
      <c r="E290" s="333" t="s">
        <v>17</v>
      </c>
      <c r="F290" s="333" t="s">
        <v>3</v>
      </c>
      <c r="G290" s="306">
        <v>2551</v>
      </c>
      <c r="H290" s="334" t="s">
        <v>556</v>
      </c>
      <c r="I290" s="333">
        <v>183</v>
      </c>
      <c r="J290" s="335">
        <v>66242</v>
      </c>
      <c r="K290" s="276">
        <v>0</v>
      </c>
      <c r="L290" s="182">
        <v>0</v>
      </c>
      <c r="M290" s="280">
        <f t="shared" si="27"/>
        <v>183</v>
      </c>
      <c r="N290" s="280">
        <f t="shared" si="27"/>
        <v>66242</v>
      </c>
      <c r="O290" s="330"/>
    </row>
    <row r="291" spans="1:15" x14ac:dyDescent="0.4">
      <c r="A291" s="331">
        <v>272</v>
      </c>
      <c r="B291" s="332" t="s">
        <v>499</v>
      </c>
      <c r="C291" s="333">
        <v>5</v>
      </c>
      <c r="D291" s="333" t="s">
        <v>534</v>
      </c>
      <c r="E291" s="333" t="s">
        <v>17</v>
      </c>
      <c r="F291" s="333" t="s">
        <v>3</v>
      </c>
      <c r="G291" s="306">
        <v>2551</v>
      </c>
      <c r="H291" s="334" t="s">
        <v>557</v>
      </c>
      <c r="I291" s="333">
        <v>101</v>
      </c>
      <c r="J291" s="335">
        <v>74494</v>
      </c>
      <c r="K291" s="276">
        <v>0</v>
      </c>
      <c r="L291" s="182">
        <v>0</v>
      </c>
      <c r="M291" s="280">
        <f t="shared" si="27"/>
        <v>101</v>
      </c>
      <c r="N291" s="280">
        <f t="shared" si="27"/>
        <v>74494</v>
      </c>
      <c r="O291" s="330"/>
    </row>
    <row r="292" spans="1:15" x14ac:dyDescent="0.4">
      <c r="A292" s="331">
        <v>273</v>
      </c>
      <c r="B292" s="332" t="s">
        <v>500</v>
      </c>
      <c r="C292" s="333">
        <v>1</v>
      </c>
      <c r="D292" s="333" t="s">
        <v>535</v>
      </c>
      <c r="E292" s="333" t="s">
        <v>17</v>
      </c>
      <c r="F292" s="333" t="s">
        <v>3</v>
      </c>
      <c r="G292" s="306">
        <v>2550</v>
      </c>
      <c r="H292" s="334" t="s">
        <v>558</v>
      </c>
      <c r="I292" s="333">
        <v>229</v>
      </c>
      <c r="J292" s="335">
        <v>541170</v>
      </c>
      <c r="K292" s="276">
        <v>0</v>
      </c>
      <c r="L292" s="182">
        <v>0</v>
      </c>
      <c r="M292" s="280">
        <f t="shared" si="27"/>
        <v>229</v>
      </c>
      <c r="N292" s="280">
        <f t="shared" si="27"/>
        <v>541170</v>
      </c>
      <c r="O292" s="330"/>
    </row>
    <row r="293" spans="1:15" x14ac:dyDescent="0.4">
      <c r="A293" s="331">
        <v>274</v>
      </c>
      <c r="B293" s="332" t="s">
        <v>116</v>
      </c>
      <c r="C293" s="333">
        <v>6</v>
      </c>
      <c r="D293" s="333" t="s">
        <v>535</v>
      </c>
      <c r="E293" s="333" t="s">
        <v>17</v>
      </c>
      <c r="F293" s="333" t="s">
        <v>3</v>
      </c>
      <c r="G293" s="306">
        <v>2550</v>
      </c>
      <c r="H293" s="334" t="s">
        <v>559</v>
      </c>
      <c r="I293" s="333">
        <v>106</v>
      </c>
      <c r="J293" s="335">
        <v>177138</v>
      </c>
      <c r="K293" s="276">
        <v>0</v>
      </c>
      <c r="L293" s="182">
        <v>0</v>
      </c>
      <c r="M293" s="280">
        <f t="shared" si="27"/>
        <v>106</v>
      </c>
      <c r="N293" s="280">
        <f t="shared" si="27"/>
        <v>177138</v>
      </c>
      <c r="O293" s="330"/>
    </row>
    <row r="294" spans="1:15" x14ac:dyDescent="0.4">
      <c r="A294" s="331">
        <v>275</v>
      </c>
      <c r="B294" s="332" t="s">
        <v>501</v>
      </c>
      <c r="C294" s="333">
        <v>7</v>
      </c>
      <c r="D294" s="333" t="s">
        <v>535</v>
      </c>
      <c r="E294" s="333" t="s">
        <v>17</v>
      </c>
      <c r="F294" s="333" t="s">
        <v>3</v>
      </c>
      <c r="G294" s="306">
        <v>2550</v>
      </c>
      <c r="H294" s="334" t="s">
        <v>560</v>
      </c>
      <c r="I294" s="333">
        <v>179</v>
      </c>
      <c r="J294" s="335">
        <v>301437</v>
      </c>
      <c r="K294" s="276">
        <v>0</v>
      </c>
      <c r="L294" s="182">
        <v>0</v>
      </c>
      <c r="M294" s="280">
        <f t="shared" si="27"/>
        <v>179</v>
      </c>
      <c r="N294" s="280">
        <f t="shared" si="27"/>
        <v>301437</v>
      </c>
      <c r="O294" s="330"/>
    </row>
    <row r="295" spans="1:15" x14ac:dyDescent="0.4">
      <c r="A295" s="331">
        <v>276</v>
      </c>
      <c r="B295" s="332" t="s">
        <v>502</v>
      </c>
      <c r="C295" s="333">
        <v>8</v>
      </c>
      <c r="D295" s="333" t="s">
        <v>535</v>
      </c>
      <c r="E295" s="333" t="s">
        <v>17</v>
      </c>
      <c r="F295" s="333" t="s">
        <v>3</v>
      </c>
      <c r="G295" s="306">
        <v>2551</v>
      </c>
      <c r="H295" s="334" t="s">
        <v>561</v>
      </c>
      <c r="I295" s="333">
        <v>85</v>
      </c>
      <c r="J295" s="335">
        <v>308215</v>
      </c>
      <c r="K295" s="276">
        <v>0</v>
      </c>
      <c r="L295" s="182">
        <v>0</v>
      </c>
      <c r="M295" s="280">
        <f t="shared" si="27"/>
        <v>85</v>
      </c>
      <c r="N295" s="280">
        <f t="shared" si="27"/>
        <v>308215</v>
      </c>
      <c r="O295" s="330"/>
    </row>
    <row r="296" spans="1:15" x14ac:dyDescent="0.4">
      <c r="A296" s="331">
        <v>277</v>
      </c>
      <c r="B296" s="332" t="s">
        <v>503</v>
      </c>
      <c r="C296" s="333">
        <v>9</v>
      </c>
      <c r="D296" s="333" t="s">
        <v>535</v>
      </c>
      <c r="E296" s="333" t="s">
        <v>17</v>
      </c>
      <c r="F296" s="333" t="s">
        <v>3</v>
      </c>
      <c r="G296" s="306">
        <v>2551</v>
      </c>
      <c r="H296" s="334" t="s">
        <v>562</v>
      </c>
      <c r="I296" s="333">
        <v>209</v>
      </c>
      <c r="J296" s="335">
        <v>230915</v>
      </c>
      <c r="K296" s="276">
        <v>0</v>
      </c>
      <c r="L296" s="182">
        <v>0</v>
      </c>
      <c r="M296" s="280">
        <f t="shared" ref="M296:N331" si="28">I296+K296</f>
        <v>209</v>
      </c>
      <c r="N296" s="280">
        <f t="shared" si="28"/>
        <v>230915</v>
      </c>
      <c r="O296" s="330"/>
    </row>
    <row r="297" spans="1:15" x14ac:dyDescent="0.4">
      <c r="A297" s="331">
        <v>278</v>
      </c>
      <c r="B297" s="332" t="s">
        <v>501</v>
      </c>
      <c r="C297" s="333">
        <v>11</v>
      </c>
      <c r="D297" s="333" t="s">
        <v>535</v>
      </c>
      <c r="E297" s="333" t="s">
        <v>17</v>
      </c>
      <c r="F297" s="333" t="s">
        <v>3</v>
      </c>
      <c r="G297" s="306">
        <v>2550</v>
      </c>
      <c r="H297" s="334" t="s">
        <v>563</v>
      </c>
      <c r="I297" s="333">
        <v>132</v>
      </c>
      <c r="J297" s="335">
        <v>397550</v>
      </c>
      <c r="K297" s="276">
        <v>0</v>
      </c>
      <c r="L297" s="182">
        <v>0</v>
      </c>
      <c r="M297" s="280">
        <f t="shared" si="28"/>
        <v>132</v>
      </c>
      <c r="N297" s="280">
        <f t="shared" si="28"/>
        <v>397550</v>
      </c>
      <c r="O297" s="330"/>
    </row>
    <row r="298" spans="1:15" x14ac:dyDescent="0.4">
      <c r="A298" s="331">
        <v>279</v>
      </c>
      <c r="B298" s="332" t="s">
        <v>504</v>
      </c>
      <c r="C298" s="333">
        <v>3</v>
      </c>
      <c r="D298" s="333" t="s">
        <v>536</v>
      </c>
      <c r="E298" s="333" t="s">
        <v>17</v>
      </c>
      <c r="F298" s="333" t="s">
        <v>3</v>
      </c>
      <c r="G298" s="306">
        <v>2551</v>
      </c>
      <c r="H298" s="334" t="s">
        <v>564</v>
      </c>
      <c r="I298" s="333">
        <v>238</v>
      </c>
      <c r="J298" s="335">
        <v>196235</v>
      </c>
      <c r="K298" s="276">
        <v>0</v>
      </c>
      <c r="L298" s="182">
        <v>0</v>
      </c>
      <c r="M298" s="280">
        <f t="shared" si="28"/>
        <v>238</v>
      </c>
      <c r="N298" s="280">
        <f t="shared" si="28"/>
        <v>196235</v>
      </c>
      <c r="O298" s="330"/>
    </row>
    <row r="299" spans="1:15" x14ac:dyDescent="0.4">
      <c r="A299" s="331">
        <v>280</v>
      </c>
      <c r="B299" s="332" t="s">
        <v>505</v>
      </c>
      <c r="C299" s="333">
        <v>5</v>
      </c>
      <c r="D299" s="333" t="s">
        <v>536</v>
      </c>
      <c r="E299" s="333" t="s">
        <v>17</v>
      </c>
      <c r="F299" s="333" t="s">
        <v>3</v>
      </c>
      <c r="G299" s="306">
        <v>2550</v>
      </c>
      <c r="H299" s="334" t="s">
        <v>565</v>
      </c>
      <c r="I299" s="333">
        <v>280</v>
      </c>
      <c r="J299" s="335">
        <v>491402</v>
      </c>
      <c r="K299" s="276">
        <v>0</v>
      </c>
      <c r="L299" s="182">
        <v>0</v>
      </c>
      <c r="M299" s="280">
        <f t="shared" si="28"/>
        <v>280</v>
      </c>
      <c r="N299" s="280">
        <f t="shared" si="28"/>
        <v>491402</v>
      </c>
      <c r="O299" s="330"/>
    </row>
    <row r="300" spans="1:15" x14ac:dyDescent="0.4">
      <c r="A300" s="331">
        <v>281</v>
      </c>
      <c r="B300" s="332" t="s">
        <v>506</v>
      </c>
      <c r="C300" s="333">
        <v>1</v>
      </c>
      <c r="D300" s="333" t="s">
        <v>537</v>
      </c>
      <c r="E300" s="333" t="s">
        <v>17</v>
      </c>
      <c r="F300" s="333" t="s">
        <v>3</v>
      </c>
      <c r="G300" s="306">
        <v>2540</v>
      </c>
      <c r="H300" s="334" t="s">
        <v>566</v>
      </c>
      <c r="I300" s="333">
        <v>105</v>
      </c>
      <c r="J300" s="335">
        <v>155147</v>
      </c>
      <c r="K300" s="276">
        <v>0</v>
      </c>
      <c r="L300" s="182">
        <v>0</v>
      </c>
      <c r="M300" s="280">
        <f t="shared" si="28"/>
        <v>105</v>
      </c>
      <c r="N300" s="280">
        <f t="shared" si="28"/>
        <v>155147</v>
      </c>
      <c r="O300" s="330"/>
    </row>
    <row r="301" spans="1:15" x14ac:dyDescent="0.4">
      <c r="A301" s="331">
        <v>282</v>
      </c>
      <c r="B301" s="332" t="s">
        <v>507</v>
      </c>
      <c r="C301" s="333">
        <v>2</v>
      </c>
      <c r="D301" s="333" t="s">
        <v>537</v>
      </c>
      <c r="E301" s="333" t="s">
        <v>17</v>
      </c>
      <c r="F301" s="333" t="s">
        <v>3</v>
      </c>
      <c r="G301" s="306">
        <v>2540</v>
      </c>
      <c r="H301" s="334" t="s">
        <v>567</v>
      </c>
      <c r="I301" s="333">
        <v>444</v>
      </c>
      <c r="J301" s="335">
        <v>439791</v>
      </c>
      <c r="K301" s="276">
        <v>0</v>
      </c>
      <c r="L301" s="182">
        <v>0</v>
      </c>
      <c r="M301" s="280">
        <f t="shared" si="28"/>
        <v>444</v>
      </c>
      <c r="N301" s="280">
        <f t="shared" si="28"/>
        <v>439791</v>
      </c>
      <c r="O301" s="330"/>
    </row>
    <row r="302" spans="1:15" x14ac:dyDescent="0.4">
      <c r="A302" s="331">
        <v>283</v>
      </c>
      <c r="B302" s="332" t="s">
        <v>508</v>
      </c>
      <c r="C302" s="333">
        <v>4</v>
      </c>
      <c r="D302" s="333" t="s">
        <v>537</v>
      </c>
      <c r="E302" s="333" t="s">
        <v>17</v>
      </c>
      <c r="F302" s="333" t="s">
        <v>3</v>
      </c>
      <c r="G302" s="306">
        <v>2545</v>
      </c>
      <c r="H302" s="334" t="s">
        <v>568</v>
      </c>
      <c r="I302" s="333">
        <v>213</v>
      </c>
      <c r="J302" s="335">
        <v>340062</v>
      </c>
      <c r="K302" s="276">
        <v>0</v>
      </c>
      <c r="L302" s="182">
        <v>0</v>
      </c>
      <c r="M302" s="280">
        <f t="shared" si="28"/>
        <v>213</v>
      </c>
      <c r="N302" s="280">
        <f t="shared" si="28"/>
        <v>340062</v>
      </c>
      <c r="O302" s="330"/>
    </row>
    <row r="303" spans="1:15" x14ac:dyDescent="0.4">
      <c r="A303" s="331">
        <v>284</v>
      </c>
      <c r="B303" s="332" t="s">
        <v>509</v>
      </c>
      <c r="C303" s="333">
        <v>6</v>
      </c>
      <c r="D303" s="333" t="s">
        <v>537</v>
      </c>
      <c r="E303" s="333" t="s">
        <v>17</v>
      </c>
      <c r="F303" s="333" t="s">
        <v>3</v>
      </c>
      <c r="G303" s="306">
        <v>2540</v>
      </c>
      <c r="H303" s="334" t="s">
        <v>569</v>
      </c>
      <c r="I303" s="333">
        <v>253</v>
      </c>
      <c r="J303" s="335">
        <v>94860</v>
      </c>
      <c r="K303" s="276">
        <v>0</v>
      </c>
      <c r="L303" s="182">
        <v>0</v>
      </c>
      <c r="M303" s="280">
        <f t="shared" si="28"/>
        <v>253</v>
      </c>
      <c r="N303" s="280">
        <f t="shared" si="28"/>
        <v>94860</v>
      </c>
      <c r="O303" s="330"/>
    </row>
    <row r="304" spans="1:15" x14ac:dyDescent="0.4">
      <c r="A304" s="331">
        <v>285</v>
      </c>
      <c r="B304" s="332" t="s">
        <v>510</v>
      </c>
      <c r="C304" s="333">
        <v>7</v>
      </c>
      <c r="D304" s="333" t="s">
        <v>537</v>
      </c>
      <c r="E304" s="333" t="s">
        <v>17</v>
      </c>
      <c r="F304" s="333" t="s">
        <v>3</v>
      </c>
      <c r="G304" s="306">
        <v>2540</v>
      </c>
      <c r="H304" s="334" t="s">
        <v>570</v>
      </c>
      <c r="I304" s="333">
        <v>129</v>
      </c>
      <c r="J304" s="335">
        <v>56273</v>
      </c>
      <c r="K304" s="276">
        <v>0</v>
      </c>
      <c r="L304" s="182">
        <v>0</v>
      </c>
      <c r="M304" s="280">
        <f t="shared" si="28"/>
        <v>129</v>
      </c>
      <c r="N304" s="280">
        <f t="shared" si="28"/>
        <v>56273</v>
      </c>
      <c r="O304" s="330"/>
    </row>
    <row r="305" spans="1:15" x14ac:dyDescent="0.4">
      <c r="A305" s="331">
        <v>286</v>
      </c>
      <c r="B305" s="332" t="s">
        <v>508</v>
      </c>
      <c r="C305" s="333">
        <v>10</v>
      </c>
      <c r="D305" s="333" t="s">
        <v>537</v>
      </c>
      <c r="E305" s="333" t="s">
        <v>17</v>
      </c>
      <c r="F305" s="333" t="s">
        <v>3</v>
      </c>
      <c r="G305" s="306">
        <v>2540</v>
      </c>
      <c r="H305" s="334" t="s">
        <v>571</v>
      </c>
      <c r="I305" s="333">
        <v>254</v>
      </c>
      <c r="J305" s="335">
        <v>92655</v>
      </c>
      <c r="K305" s="276">
        <v>0</v>
      </c>
      <c r="L305" s="182">
        <v>0</v>
      </c>
      <c r="M305" s="280">
        <f t="shared" si="28"/>
        <v>254</v>
      </c>
      <c r="N305" s="280">
        <f t="shared" si="28"/>
        <v>92655</v>
      </c>
      <c r="O305" s="330"/>
    </row>
    <row r="306" spans="1:15" x14ac:dyDescent="0.4">
      <c r="A306" s="331">
        <v>287</v>
      </c>
      <c r="B306" s="332" t="s">
        <v>511</v>
      </c>
      <c r="C306" s="333">
        <v>1</v>
      </c>
      <c r="D306" s="333" t="s">
        <v>538</v>
      </c>
      <c r="E306" s="333" t="s">
        <v>17</v>
      </c>
      <c r="F306" s="333" t="s">
        <v>3</v>
      </c>
      <c r="G306" s="306">
        <v>2530</v>
      </c>
      <c r="H306" s="334" t="s">
        <v>572</v>
      </c>
      <c r="I306" s="333">
        <v>84</v>
      </c>
      <c r="J306" s="335">
        <v>17637</v>
      </c>
      <c r="K306" s="276">
        <v>0</v>
      </c>
      <c r="L306" s="182">
        <v>0</v>
      </c>
      <c r="M306" s="280">
        <f t="shared" si="28"/>
        <v>84</v>
      </c>
      <c r="N306" s="280">
        <f t="shared" si="28"/>
        <v>17637</v>
      </c>
      <c r="O306" s="330"/>
    </row>
    <row r="307" spans="1:15" x14ac:dyDescent="0.4">
      <c r="A307" s="331">
        <v>288</v>
      </c>
      <c r="B307" s="332" t="s">
        <v>512</v>
      </c>
      <c r="C307" s="333">
        <v>5</v>
      </c>
      <c r="D307" s="333" t="s">
        <v>538</v>
      </c>
      <c r="E307" s="333" t="s">
        <v>17</v>
      </c>
      <c r="F307" s="333" t="s">
        <v>3</v>
      </c>
      <c r="G307" s="306">
        <v>2550</v>
      </c>
      <c r="H307" s="334" t="s">
        <v>573</v>
      </c>
      <c r="I307" s="333">
        <v>89</v>
      </c>
      <c r="J307" s="335">
        <v>277225</v>
      </c>
      <c r="K307" s="276">
        <v>0</v>
      </c>
      <c r="L307" s="182">
        <v>0</v>
      </c>
      <c r="M307" s="280">
        <f t="shared" si="28"/>
        <v>89</v>
      </c>
      <c r="N307" s="280">
        <f t="shared" si="28"/>
        <v>277225</v>
      </c>
      <c r="O307" s="330"/>
    </row>
    <row r="308" spans="1:15" x14ac:dyDescent="0.4">
      <c r="A308" s="331">
        <v>289</v>
      </c>
      <c r="B308" s="332" t="s">
        <v>513</v>
      </c>
      <c r="C308" s="333">
        <v>6</v>
      </c>
      <c r="D308" s="333" t="s">
        <v>538</v>
      </c>
      <c r="E308" s="333" t="s">
        <v>17</v>
      </c>
      <c r="F308" s="333" t="s">
        <v>3</v>
      </c>
      <c r="G308" s="306">
        <v>2540</v>
      </c>
      <c r="H308" s="334" t="s">
        <v>574</v>
      </c>
      <c r="I308" s="333">
        <v>129</v>
      </c>
      <c r="J308" s="335">
        <v>54690</v>
      </c>
      <c r="K308" s="276">
        <v>0</v>
      </c>
      <c r="L308" s="182">
        <v>0</v>
      </c>
      <c r="M308" s="280">
        <f t="shared" si="28"/>
        <v>129</v>
      </c>
      <c r="N308" s="280">
        <f t="shared" si="28"/>
        <v>54690</v>
      </c>
      <c r="O308" s="330"/>
    </row>
    <row r="309" spans="1:15" x14ac:dyDescent="0.4">
      <c r="A309" s="331">
        <v>290</v>
      </c>
      <c r="B309" s="332" t="s">
        <v>514</v>
      </c>
      <c r="C309" s="333">
        <v>9</v>
      </c>
      <c r="D309" s="333" t="s">
        <v>538</v>
      </c>
      <c r="E309" s="333" t="s">
        <v>17</v>
      </c>
      <c r="F309" s="333" t="s">
        <v>3</v>
      </c>
      <c r="G309" s="306">
        <v>2540</v>
      </c>
      <c r="H309" s="334" t="s">
        <v>575</v>
      </c>
      <c r="I309" s="333">
        <v>170</v>
      </c>
      <c r="J309" s="335">
        <v>33970</v>
      </c>
      <c r="K309" s="276">
        <v>0</v>
      </c>
      <c r="L309" s="182">
        <v>0</v>
      </c>
      <c r="M309" s="280">
        <f t="shared" si="28"/>
        <v>170</v>
      </c>
      <c r="N309" s="280">
        <f t="shared" si="28"/>
        <v>33970</v>
      </c>
      <c r="O309" s="330"/>
    </row>
    <row r="310" spans="1:15" x14ac:dyDescent="0.4">
      <c r="A310" s="331">
        <v>291</v>
      </c>
      <c r="B310" s="332" t="s">
        <v>515</v>
      </c>
      <c r="C310" s="333">
        <v>10</v>
      </c>
      <c r="D310" s="333" t="s">
        <v>538</v>
      </c>
      <c r="E310" s="333" t="s">
        <v>17</v>
      </c>
      <c r="F310" s="333" t="s">
        <v>3</v>
      </c>
      <c r="G310" s="306">
        <v>2535</v>
      </c>
      <c r="H310" s="334" t="s">
        <v>576</v>
      </c>
      <c r="I310" s="333">
        <v>98</v>
      </c>
      <c r="J310" s="335">
        <v>78875</v>
      </c>
      <c r="K310" s="276">
        <v>0</v>
      </c>
      <c r="L310" s="182">
        <v>0</v>
      </c>
      <c r="M310" s="280">
        <f t="shared" si="28"/>
        <v>98</v>
      </c>
      <c r="N310" s="280">
        <f t="shared" si="28"/>
        <v>78875</v>
      </c>
      <c r="O310" s="330"/>
    </row>
    <row r="311" spans="1:15" x14ac:dyDescent="0.4">
      <c r="A311" s="331">
        <v>292</v>
      </c>
      <c r="B311" s="332" t="s">
        <v>516</v>
      </c>
      <c r="C311" s="333">
        <v>11</v>
      </c>
      <c r="D311" s="333" t="s">
        <v>538</v>
      </c>
      <c r="E311" s="333" t="s">
        <v>17</v>
      </c>
      <c r="F311" s="333" t="s">
        <v>3</v>
      </c>
      <c r="G311" s="306">
        <v>2540</v>
      </c>
      <c r="H311" s="334" t="s">
        <v>577</v>
      </c>
      <c r="I311" s="333">
        <v>130</v>
      </c>
      <c r="J311" s="335">
        <v>57216</v>
      </c>
      <c r="K311" s="276">
        <v>0</v>
      </c>
      <c r="L311" s="182">
        <v>0</v>
      </c>
      <c r="M311" s="280">
        <f t="shared" si="28"/>
        <v>130</v>
      </c>
      <c r="N311" s="280">
        <f t="shared" si="28"/>
        <v>57216</v>
      </c>
      <c r="O311" s="330"/>
    </row>
    <row r="312" spans="1:15" x14ac:dyDescent="0.4">
      <c r="A312" s="331">
        <v>293</v>
      </c>
      <c r="B312" s="332" t="s">
        <v>517</v>
      </c>
      <c r="C312" s="333">
        <v>3</v>
      </c>
      <c r="D312" s="333" t="s">
        <v>539</v>
      </c>
      <c r="E312" s="333" t="s">
        <v>17</v>
      </c>
      <c r="F312" s="333" t="s">
        <v>3</v>
      </c>
      <c r="G312" s="306">
        <v>2549</v>
      </c>
      <c r="H312" s="334" t="s">
        <v>578</v>
      </c>
      <c r="I312" s="333">
        <v>249</v>
      </c>
      <c r="J312" s="335">
        <v>283435</v>
      </c>
      <c r="K312" s="276">
        <v>0</v>
      </c>
      <c r="L312" s="182">
        <v>0</v>
      </c>
      <c r="M312" s="280">
        <f t="shared" si="28"/>
        <v>249</v>
      </c>
      <c r="N312" s="280">
        <f t="shared" si="28"/>
        <v>283435</v>
      </c>
      <c r="O312" s="330"/>
    </row>
    <row r="313" spans="1:15" x14ac:dyDescent="0.4">
      <c r="A313" s="331">
        <v>294</v>
      </c>
      <c r="B313" s="332" t="s">
        <v>517</v>
      </c>
      <c r="C313" s="333">
        <v>5</v>
      </c>
      <c r="D313" s="333" t="s">
        <v>539</v>
      </c>
      <c r="E313" s="333" t="s">
        <v>17</v>
      </c>
      <c r="F313" s="333" t="s">
        <v>3</v>
      </c>
      <c r="G313" s="306">
        <v>2550</v>
      </c>
      <c r="H313" s="334" t="s">
        <v>579</v>
      </c>
      <c r="I313" s="333">
        <v>58</v>
      </c>
      <c r="J313" s="335">
        <v>51715</v>
      </c>
      <c r="K313" s="276">
        <v>0</v>
      </c>
      <c r="L313" s="182">
        <v>0</v>
      </c>
      <c r="M313" s="280">
        <f t="shared" si="28"/>
        <v>58</v>
      </c>
      <c r="N313" s="280">
        <f t="shared" si="28"/>
        <v>51715</v>
      </c>
      <c r="O313" s="330"/>
    </row>
    <row r="314" spans="1:15" x14ac:dyDescent="0.4">
      <c r="A314" s="331">
        <v>295</v>
      </c>
      <c r="B314" s="332" t="s">
        <v>517</v>
      </c>
      <c r="C314" s="333">
        <v>7</v>
      </c>
      <c r="D314" s="333" t="s">
        <v>539</v>
      </c>
      <c r="E314" s="333" t="s">
        <v>17</v>
      </c>
      <c r="F314" s="333" t="s">
        <v>3</v>
      </c>
      <c r="G314" s="306">
        <v>2536</v>
      </c>
      <c r="H314" s="334" t="s">
        <v>580</v>
      </c>
      <c r="I314" s="333">
        <v>248</v>
      </c>
      <c r="J314" s="335">
        <v>890912</v>
      </c>
      <c r="K314" s="276">
        <v>0</v>
      </c>
      <c r="L314" s="182">
        <v>0</v>
      </c>
      <c r="M314" s="280">
        <f t="shared" si="28"/>
        <v>248</v>
      </c>
      <c r="N314" s="280">
        <f t="shared" si="28"/>
        <v>890912</v>
      </c>
      <c r="O314" s="330"/>
    </row>
    <row r="315" spans="1:15" x14ac:dyDescent="0.4">
      <c r="A315" s="331">
        <v>296</v>
      </c>
      <c r="B315" s="332" t="s">
        <v>518</v>
      </c>
      <c r="C315" s="333">
        <v>8</v>
      </c>
      <c r="D315" s="333" t="s">
        <v>539</v>
      </c>
      <c r="E315" s="333" t="s">
        <v>17</v>
      </c>
      <c r="F315" s="333" t="s">
        <v>3</v>
      </c>
      <c r="G315" s="306">
        <v>2550</v>
      </c>
      <c r="H315" s="334" t="s">
        <v>581</v>
      </c>
      <c r="I315" s="333">
        <v>268</v>
      </c>
      <c r="J315" s="335">
        <v>752628</v>
      </c>
      <c r="K315" s="276">
        <v>0</v>
      </c>
      <c r="L315" s="182">
        <v>0</v>
      </c>
      <c r="M315" s="280">
        <f t="shared" si="28"/>
        <v>268</v>
      </c>
      <c r="N315" s="280">
        <f t="shared" si="28"/>
        <v>752628</v>
      </c>
      <c r="O315" s="330"/>
    </row>
    <row r="316" spans="1:15" x14ac:dyDescent="0.4">
      <c r="A316" s="331">
        <v>297</v>
      </c>
      <c r="B316" s="332" t="s">
        <v>519</v>
      </c>
      <c r="C316" s="333">
        <v>8</v>
      </c>
      <c r="D316" s="333" t="s">
        <v>540</v>
      </c>
      <c r="E316" s="333" t="s">
        <v>17</v>
      </c>
      <c r="F316" s="333" t="s">
        <v>3</v>
      </c>
      <c r="G316" s="306">
        <v>2550</v>
      </c>
      <c r="H316" s="334" t="s">
        <v>582</v>
      </c>
      <c r="I316" s="333">
        <v>120</v>
      </c>
      <c r="J316" s="335">
        <v>89748</v>
      </c>
      <c r="K316" s="276">
        <v>0</v>
      </c>
      <c r="L316" s="182">
        <v>0</v>
      </c>
      <c r="M316" s="280">
        <f t="shared" si="28"/>
        <v>120</v>
      </c>
      <c r="N316" s="280">
        <f t="shared" si="28"/>
        <v>89748</v>
      </c>
      <c r="O316" s="330"/>
    </row>
    <row r="317" spans="1:15" x14ac:dyDescent="0.4">
      <c r="A317" s="331">
        <v>298</v>
      </c>
      <c r="B317" s="332" t="s">
        <v>520</v>
      </c>
      <c r="C317" s="333">
        <v>11</v>
      </c>
      <c r="D317" s="333" t="s">
        <v>540</v>
      </c>
      <c r="E317" s="333" t="s">
        <v>17</v>
      </c>
      <c r="F317" s="333" t="s">
        <v>3</v>
      </c>
      <c r="G317" s="306">
        <v>2550</v>
      </c>
      <c r="H317" s="334" t="s">
        <v>583</v>
      </c>
      <c r="I317" s="333">
        <v>293</v>
      </c>
      <c r="J317" s="335">
        <v>36623</v>
      </c>
      <c r="K317" s="276">
        <v>0</v>
      </c>
      <c r="L317" s="182">
        <v>0</v>
      </c>
      <c r="M317" s="280">
        <f t="shared" si="28"/>
        <v>293</v>
      </c>
      <c r="N317" s="280">
        <f t="shared" si="28"/>
        <v>36623</v>
      </c>
      <c r="O317" s="330"/>
    </row>
    <row r="318" spans="1:15" x14ac:dyDescent="0.4">
      <c r="A318" s="331">
        <v>299</v>
      </c>
      <c r="B318" s="332" t="s">
        <v>521</v>
      </c>
      <c r="C318" s="333">
        <v>1</v>
      </c>
      <c r="D318" s="333" t="s">
        <v>541</v>
      </c>
      <c r="E318" s="333" t="s">
        <v>17</v>
      </c>
      <c r="F318" s="333" t="s">
        <v>3</v>
      </c>
      <c r="G318" s="306">
        <v>2540</v>
      </c>
      <c r="H318" s="334" t="s">
        <v>584</v>
      </c>
      <c r="I318" s="333">
        <v>249</v>
      </c>
      <c r="J318" s="335">
        <v>857837</v>
      </c>
      <c r="K318" s="276">
        <v>0</v>
      </c>
      <c r="L318" s="182">
        <v>0</v>
      </c>
      <c r="M318" s="280">
        <f t="shared" si="28"/>
        <v>249</v>
      </c>
      <c r="N318" s="280">
        <f t="shared" si="28"/>
        <v>857837</v>
      </c>
      <c r="O318" s="330"/>
    </row>
    <row r="319" spans="1:15" x14ac:dyDescent="0.4">
      <c r="A319" s="331">
        <v>300</v>
      </c>
      <c r="B319" s="332" t="s">
        <v>521</v>
      </c>
      <c r="C319" s="333">
        <v>4</v>
      </c>
      <c r="D319" s="333" t="s">
        <v>541</v>
      </c>
      <c r="E319" s="333" t="s">
        <v>17</v>
      </c>
      <c r="F319" s="333" t="s">
        <v>3</v>
      </c>
      <c r="G319" s="306">
        <v>2540</v>
      </c>
      <c r="H319" s="334" t="s">
        <v>585</v>
      </c>
      <c r="I319" s="333">
        <v>260</v>
      </c>
      <c r="J319" s="335">
        <v>467752</v>
      </c>
      <c r="K319" s="276">
        <v>0</v>
      </c>
      <c r="L319" s="182">
        <v>0</v>
      </c>
      <c r="M319" s="280">
        <f t="shared" si="28"/>
        <v>260</v>
      </c>
      <c r="N319" s="280">
        <f t="shared" si="28"/>
        <v>467752</v>
      </c>
      <c r="O319" s="330"/>
    </row>
    <row r="320" spans="1:15" x14ac:dyDescent="0.4">
      <c r="A320" s="331">
        <v>301</v>
      </c>
      <c r="B320" s="332" t="s">
        <v>522</v>
      </c>
      <c r="C320" s="333">
        <v>6</v>
      </c>
      <c r="D320" s="333" t="s">
        <v>541</v>
      </c>
      <c r="E320" s="333" t="s">
        <v>17</v>
      </c>
      <c r="F320" s="333" t="s">
        <v>3</v>
      </c>
      <c r="G320" s="306">
        <v>2550</v>
      </c>
      <c r="H320" s="334" t="s">
        <v>586</v>
      </c>
      <c r="I320" s="333">
        <v>146</v>
      </c>
      <c r="J320" s="335">
        <v>67047</v>
      </c>
      <c r="K320" s="276">
        <v>0</v>
      </c>
      <c r="L320" s="182">
        <v>0</v>
      </c>
      <c r="M320" s="280">
        <f t="shared" si="28"/>
        <v>146</v>
      </c>
      <c r="N320" s="280">
        <f t="shared" si="28"/>
        <v>67047</v>
      </c>
      <c r="O320" s="330"/>
    </row>
    <row r="321" spans="1:15" x14ac:dyDescent="0.4">
      <c r="A321" s="331">
        <v>302</v>
      </c>
      <c r="B321" s="332" t="s">
        <v>523</v>
      </c>
      <c r="C321" s="333">
        <v>7</v>
      </c>
      <c r="D321" s="333" t="s">
        <v>541</v>
      </c>
      <c r="E321" s="333" t="s">
        <v>17</v>
      </c>
      <c r="F321" s="333" t="s">
        <v>3</v>
      </c>
      <c r="G321" s="306">
        <v>2550</v>
      </c>
      <c r="H321" s="334" t="s">
        <v>587</v>
      </c>
      <c r="I321" s="333">
        <v>78</v>
      </c>
      <c r="J321" s="335">
        <v>151340</v>
      </c>
      <c r="K321" s="276">
        <v>0</v>
      </c>
      <c r="L321" s="182">
        <v>0</v>
      </c>
      <c r="M321" s="280">
        <f t="shared" si="28"/>
        <v>78</v>
      </c>
      <c r="N321" s="280">
        <f t="shared" si="28"/>
        <v>151340</v>
      </c>
      <c r="O321" s="330"/>
    </row>
    <row r="322" spans="1:15" x14ac:dyDescent="0.4">
      <c r="A322" s="331">
        <v>303</v>
      </c>
      <c r="B322" s="332" t="s">
        <v>524</v>
      </c>
      <c r="C322" s="333">
        <v>11</v>
      </c>
      <c r="D322" s="333" t="s">
        <v>541</v>
      </c>
      <c r="E322" s="333" t="s">
        <v>17</v>
      </c>
      <c r="F322" s="333" t="s">
        <v>3</v>
      </c>
      <c r="G322" s="306">
        <v>2550</v>
      </c>
      <c r="H322" s="334" t="s">
        <v>588</v>
      </c>
      <c r="I322" s="333">
        <v>125</v>
      </c>
      <c r="J322" s="335">
        <v>156100</v>
      </c>
      <c r="K322" s="276">
        <v>0</v>
      </c>
      <c r="L322" s="182">
        <v>0</v>
      </c>
      <c r="M322" s="280">
        <f t="shared" si="28"/>
        <v>125</v>
      </c>
      <c r="N322" s="280">
        <f t="shared" si="28"/>
        <v>156100</v>
      </c>
      <c r="O322" s="330"/>
    </row>
    <row r="323" spans="1:15" x14ac:dyDescent="0.4">
      <c r="A323" s="331">
        <v>304</v>
      </c>
      <c r="B323" s="332" t="s">
        <v>525</v>
      </c>
      <c r="C323" s="333">
        <v>2</v>
      </c>
      <c r="D323" s="333" t="s">
        <v>542</v>
      </c>
      <c r="E323" s="333" t="s">
        <v>17</v>
      </c>
      <c r="F323" s="333" t="s">
        <v>3</v>
      </c>
      <c r="G323" s="306">
        <v>2550</v>
      </c>
      <c r="H323" s="334" t="s">
        <v>589</v>
      </c>
      <c r="I323" s="333">
        <v>142</v>
      </c>
      <c r="J323" s="335">
        <v>146807</v>
      </c>
      <c r="K323" s="276">
        <v>0</v>
      </c>
      <c r="L323" s="182">
        <v>0</v>
      </c>
      <c r="M323" s="280">
        <f t="shared" si="28"/>
        <v>142</v>
      </c>
      <c r="N323" s="280">
        <f t="shared" si="28"/>
        <v>146807</v>
      </c>
      <c r="O323" s="330"/>
    </row>
    <row r="324" spans="1:15" x14ac:dyDescent="0.4">
      <c r="A324" s="331">
        <v>305</v>
      </c>
      <c r="B324" s="332" t="s">
        <v>526</v>
      </c>
      <c r="C324" s="333">
        <v>3</v>
      </c>
      <c r="D324" s="333" t="s">
        <v>542</v>
      </c>
      <c r="E324" s="333" t="s">
        <v>17</v>
      </c>
      <c r="F324" s="333" t="s">
        <v>3</v>
      </c>
      <c r="G324" s="306">
        <v>2548</v>
      </c>
      <c r="H324" s="334" t="s">
        <v>590</v>
      </c>
      <c r="I324" s="333">
        <v>124</v>
      </c>
      <c r="J324" s="335">
        <v>45348</v>
      </c>
      <c r="K324" s="276">
        <v>0</v>
      </c>
      <c r="L324" s="182">
        <v>0</v>
      </c>
      <c r="M324" s="280">
        <f t="shared" si="28"/>
        <v>124</v>
      </c>
      <c r="N324" s="280">
        <f t="shared" si="28"/>
        <v>45348</v>
      </c>
      <c r="O324" s="330"/>
    </row>
    <row r="325" spans="1:15" x14ac:dyDescent="0.4">
      <c r="A325" s="331">
        <v>306</v>
      </c>
      <c r="B325" s="332" t="s">
        <v>527</v>
      </c>
      <c r="C325" s="333">
        <v>4</v>
      </c>
      <c r="D325" s="333" t="s">
        <v>542</v>
      </c>
      <c r="E325" s="333" t="s">
        <v>17</v>
      </c>
      <c r="F325" s="333" t="s">
        <v>3</v>
      </c>
      <c r="G325" s="306">
        <v>2551</v>
      </c>
      <c r="H325" s="334" t="s">
        <v>591</v>
      </c>
      <c r="I325" s="333">
        <v>58</v>
      </c>
      <c r="J325" s="335">
        <v>53920</v>
      </c>
      <c r="K325" s="276">
        <v>0</v>
      </c>
      <c r="L325" s="182">
        <v>0</v>
      </c>
      <c r="M325" s="280">
        <f t="shared" si="28"/>
        <v>58</v>
      </c>
      <c r="N325" s="280">
        <f t="shared" si="28"/>
        <v>53920</v>
      </c>
      <c r="O325" s="330"/>
    </row>
    <row r="326" spans="1:15" x14ac:dyDescent="0.4">
      <c r="A326" s="331">
        <v>307</v>
      </c>
      <c r="B326" s="332" t="s">
        <v>528</v>
      </c>
      <c r="C326" s="333">
        <v>5</v>
      </c>
      <c r="D326" s="333" t="s">
        <v>542</v>
      </c>
      <c r="E326" s="333" t="s">
        <v>17</v>
      </c>
      <c r="F326" s="333" t="s">
        <v>3</v>
      </c>
      <c r="G326" s="306">
        <v>2546</v>
      </c>
      <c r="H326" s="334" t="s">
        <v>592</v>
      </c>
      <c r="I326" s="333">
        <v>210</v>
      </c>
      <c r="J326" s="335">
        <v>85164</v>
      </c>
      <c r="K326" s="276">
        <v>0</v>
      </c>
      <c r="L326" s="182">
        <v>0</v>
      </c>
      <c r="M326" s="280">
        <f t="shared" si="28"/>
        <v>210</v>
      </c>
      <c r="N326" s="280">
        <f t="shared" si="28"/>
        <v>85164</v>
      </c>
      <c r="O326" s="330"/>
    </row>
    <row r="327" spans="1:15" x14ac:dyDescent="0.4">
      <c r="A327" s="331">
        <v>308</v>
      </c>
      <c r="B327" s="332" t="s">
        <v>529</v>
      </c>
      <c r="C327" s="333">
        <v>6</v>
      </c>
      <c r="D327" s="333" t="s">
        <v>542</v>
      </c>
      <c r="E327" s="333" t="s">
        <v>17</v>
      </c>
      <c r="F327" s="333" t="s">
        <v>3</v>
      </c>
      <c r="G327" s="306">
        <v>2550</v>
      </c>
      <c r="H327" s="334" t="s">
        <v>593</v>
      </c>
      <c r="I327" s="333">
        <v>158</v>
      </c>
      <c r="J327" s="335">
        <v>180402</v>
      </c>
      <c r="K327" s="276">
        <v>0</v>
      </c>
      <c r="L327" s="182">
        <v>0</v>
      </c>
      <c r="M327" s="280">
        <f t="shared" si="28"/>
        <v>158</v>
      </c>
      <c r="N327" s="280">
        <f t="shared" si="28"/>
        <v>180402</v>
      </c>
      <c r="O327" s="330"/>
    </row>
    <row r="328" spans="1:15" x14ac:dyDescent="0.4">
      <c r="A328" s="331">
        <v>309</v>
      </c>
      <c r="B328" s="332" t="s">
        <v>530</v>
      </c>
      <c r="C328" s="333">
        <v>4</v>
      </c>
      <c r="D328" s="333" t="s">
        <v>543</v>
      </c>
      <c r="E328" s="333" t="s">
        <v>17</v>
      </c>
      <c r="F328" s="333" t="s">
        <v>3</v>
      </c>
      <c r="G328" s="306">
        <v>2550</v>
      </c>
      <c r="H328" s="334" t="s">
        <v>594</v>
      </c>
      <c r="I328" s="333">
        <v>82</v>
      </c>
      <c r="J328" s="335">
        <v>62137</v>
      </c>
      <c r="K328" s="276">
        <v>0</v>
      </c>
      <c r="L328" s="182">
        <v>0</v>
      </c>
      <c r="M328" s="280">
        <f t="shared" si="28"/>
        <v>82</v>
      </c>
      <c r="N328" s="280">
        <f t="shared" si="28"/>
        <v>62137</v>
      </c>
      <c r="O328" s="330"/>
    </row>
    <row r="329" spans="1:15" x14ac:dyDescent="0.4">
      <c r="A329" s="331">
        <v>310</v>
      </c>
      <c r="B329" s="332" t="s">
        <v>531</v>
      </c>
      <c r="C329" s="333">
        <v>8</v>
      </c>
      <c r="D329" s="333" t="s">
        <v>544</v>
      </c>
      <c r="E329" s="333" t="s">
        <v>17</v>
      </c>
      <c r="F329" s="333" t="s">
        <v>3</v>
      </c>
      <c r="G329" s="306">
        <v>2550</v>
      </c>
      <c r="H329" s="334" t="s">
        <v>595</v>
      </c>
      <c r="I329" s="333">
        <v>65</v>
      </c>
      <c r="J329" s="335">
        <v>94371</v>
      </c>
      <c r="K329" s="276">
        <v>0</v>
      </c>
      <c r="L329" s="182">
        <v>0</v>
      </c>
      <c r="M329" s="280">
        <f t="shared" si="28"/>
        <v>65</v>
      </c>
      <c r="N329" s="280">
        <f t="shared" si="28"/>
        <v>94371</v>
      </c>
      <c r="O329" s="330"/>
    </row>
    <row r="330" spans="1:15" x14ac:dyDescent="0.4">
      <c r="A330" s="331">
        <v>311</v>
      </c>
      <c r="B330" s="332" t="s">
        <v>532</v>
      </c>
      <c r="C330" s="333">
        <v>9</v>
      </c>
      <c r="D330" s="333" t="s">
        <v>544</v>
      </c>
      <c r="E330" s="333" t="s">
        <v>17</v>
      </c>
      <c r="F330" s="333" t="s">
        <v>3</v>
      </c>
      <c r="G330" s="306">
        <v>2550</v>
      </c>
      <c r="H330" s="334" t="s">
        <v>596</v>
      </c>
      <c r="I330" s="333">
        <v>48</v>
      </c>
      <c r="J330" s="335">
        <v>68052</v>
      </c>
      <c r="K330" s="276">
        <v>0</v>
      </c>
      <c r="L330" s="182">
        <v>0</v>
      </c>
      <c r="M330" s="280">
        <f t="shared" si="28"/>
        <v>48</v>
      </c>
      <c r="N330" s="280">
        <f t="shared" si="28"/>
        <v>68052</v>
      </c>
      <c r="O330" s="330"/>
    </row>
    <row r="331" spans="1:15" x14ac:dyDescent="0.4">
      <c r="A331" s="331">
        <v>312</v>
      </c>
      <c r="B331" s="332" t="s">
        <v>533</v>
      </c>
      <c r="C331" s="333">
        <v>1</v>
      </c>
      <c r="D331" s="333" t="s">
        <v>545</v>
      </c>
      <c r="E331" s="333" t="s">
        <v>17</v>
      </c>
      <c r="F331" s="333" t="s">
        <v>3</v>
      </c>
      <c r="G331" s="306">
        <v>2551</v>
      </c>
      <c r="H331" s="334" t="s">
        <v>597</v>
      </c>
      <c r="I331" s="333">
        <v>166</v>
      </c>
      <c r="J331" s="335">
        <v>489217</v>
      </c>
      <c r="K331" s="276">
        <v>0</v>
      </c>
      <c r="L331" s="182">
        <v>0</v>
      </c>
      <c r="M331" s="280">
        <f t="shared" si="28"/>
        <v>166</v>
      </c>
      <c r="N331" s="280">
        <f t="shared" si="28"/>
        <v>489217</v>
      </c>
      <c r="O331" s="330"/>
    </row>
    <row r="332" spans="1:15" ht="21.6" thickBot="1" x14ac:dyDescent="0.45">
      <c r="A332" s="283"/>
      <c r="B332" s="192"/>
      <c r="C332" s="284"/>
      <c r="D332" s="415" t="s">
        <v>2</v>
      </c>
      <c r="E332" s="284"/>
      <c r="F332" s="284"/>
      <c r="G332" s="284"/>
      <c r="H332" s="286"/>
      <c r="I332" s="287"/>
      <c r="J332" s="288">
        <f>SUM(J280:J331)</f>
        <v>10629653</v>
      </c>
      <c r="K332" s="376">
        <f t="shared" ref="K332:N332" si="29">SUM(K280:K331)</f>
        <v>0</v>
      </c>
      <c r="L332" s="377">
        <f t="shared" si="29"/>
        <v>0</v>
      </c>
      <c r="M332" s="288">
        <f t="shared" si="29"/>
        <v>8421</v>
      </c>
      <c r="N332" s="288">
        <f t="shared" si="29"/>
        <v>10629653</v>
      </c>
      <c r="O332" s="282"/>
    </row>
    <row r="333" spans="1:15" ht="21.6" thickBot="1" x14ac:dyDescent="0.45">
      <c r="A333" s="396"/>
      <c r="B333" s="397"/>
      <c r="C333" s="398"/>
      <c r="D333" s="380" t="s">
        <v>169</v>
      </c>
      <c r="E333" s="381"/>
      <c r="F333" s="381"/>
      <c r="G333" s="382"/>
      <c r="H333" s="381"/>
      <c r="I333" s="382"/>
      <c r="J333" s="383">
        <f>J26+J54+J81+J97+J119+J138+J148+J157+J197+J203+J237+J248+J279+J332</f>
        <v>121323062</v>
      </c>
      <c r="K333" s="384">
        <f>K26+K54+K81+K97+K119+K138+K148+K157+K197+K203+K237+K248+K279+K332</f>
        <v>1446</v>
      </c>
      <c r="L333" s="383">
        <f>L26+L54+L81+L97+L119+L138+L148+L157+L197+L203+L237+L248+L279+L332</f>
        <v>205800</v>
      </c>
      <c r="M333" s="383">
        <f>M26+M54+M81+M97+M119+M138+M148+M157+M197+M203+M237+M248+M279+M332</f>
        <v>39844</v>
      </c>
      <c r="N333" s="383">
        <f>N26+N54+N81+N97+N119+N138+N148+N157+N197+N203+N237+N248+N279+N332</f>
        <v>121614862</v>
      </c>
      <c r="O333" s="416"/>
    </row>
    <row r="334" spans="1:15" ht="21.6" thickTop="1" x14ac:dyDescent="0.4"/>
    <row r="335" spans="1:15" x14ac:dyDescent="0.4">
      <c r="A335" s="400"/>
      <c r="B335" s="401"/>
      <c r="C335" s="400"/>
      <c r="D335" s="399"/>
      <c r="E335" s="399"/>
      <c r="F335" s="399"/>
      <c r="I335" s="386"/>
      <c r="J335" s="391"/>
      <c r="K335" s="395"/>
      <c r="L335" s="395"/>
      <c r="M335" s="395"/>
      <c r="N335" s="395"/>
    </row>
    <row r="336" spans="1:15" x14ac:dyDescent="0.4">
      <c r="B336" s="401"/>
      <c r="D336" s="399"/>
      <c r="E336" s="399"/>
      <c r="F336" s="399"/>
    </row>
    <row r="337" spans="1:14" x14ac:dyDescent="0.4">
      <c r="A337" s="402"/>
      <c r="B337" s="403"/>
      <c r="C337" s="402"/>
      <c r="D337" s="404"/>
      <c r="E337" s="404"/>
      <c r="F337" s="404"/>
      <c r="G337" s="405"/>
      <c r="H337" s="403"/>
      <c r="I337" s="404"/>
      <c r="J337" s="406"/>
      <c r="K337" s="407"/>
      <c r="L337" s="407"/>
      <c r="M337" s="407"/>
      <c r="N337" s="407"/>
    </row>
    <row r="338" spans="1:14" x14ac:dyDescent="0.4">
      <c r="A338" s="404"/>
      <c r="B338" s="403"/>
      <c r="C338" s="404"/>
      <c r="D338" s="404"/>
      <c r="E338" s="404"/>
      <c r="F338" s="404"/>
      <c r="G338" s="405"/>
      <c r="H338" s="408"/>
      <c r="I338" s="409"/>
      <c r="J338" s="406"/>
      <c r="K338" s="404"/>
      <c r="L338" s="410"/>
      <c r="M338" s="404"/>
      <c r="N338" s="411"/>
    </row>
    <row r="339" spans="1:14" x14ac:dyDescent="0.4">
      <c r="A339" s="404"/>
      <c r="B339" s="403"/>
      <c r="C339" s="404"/>
      <c r="D339" s="404"/>
      <c r="E339" s="404"/>
      <c r="F339" s="404"/>
      <c r="G339" s="412"/>
      <c r="H339" s="403"/>
      <c r="I339" s="404"/>
      <c r="J339" s="406"/>
      <c r="K339" s="404"/>
      <c r="L339" s="410"/>
      <c r="M339" s="404"/>
      <c r="N339" s="411"/>
    </row>
    <row r="340" spans="1:14" x14ac:dyDescent="0.4">
      <c r="A340" s="402"/>
      <c r="B340" s="403"/>
      <c r="C340" s="404"/>
      <c r="D340" s="404"/>
      <c r="E340" s="404"/>
      <c r="F340" s="404"/>
      <c r="G340" s="412"/>
      <c r="H340" s="403"/>
      <c r="I340" s="404"/>
      <c r="J340" s="413"/>
      <c r="K340" s="404"/>
      <c r="L340" s="410"/>
      <c r="M340" s="404"/>
      <c r="N340" s="411"/>
    </row>
    <row r="341" spans="1:14" x14ac:dyDescent="0.4">
      <c r="A341" s="404"/>
      <c r="B341" s="403"/>
      <c r="C341" s="404"/>
      <c r="D341" s="404"/>
      <c r="E341" s="404"/>
      <c r="F341" s="404"/>
      <c r="G341" s="412"/>
      <c r="H341" s="403"/>
      <c r="I341" s="404"/>
      <c r="J341" s="413"/>
      <c r="K341" s="404"/>
      <c r="L341" s="410"/>
      <c r="M341" s="404"/>
      <c r="N341" s="411"/>
    </row>
    <row r="342" spans="1:14" x14ac:dyDescent="0.4">
      <c r="A342" s="402"/>
      <c r="B342" s="403"/>
      <c r="C342" s="404"/>
      <c r="D342" s="404"/>
      <c r="E342" s="404"/>
      <c r="F342" s="404"/>
      <c r="G342" s="412"/>
      <c r="H342" s="403"/>
      <c r="I342" s="404"/>
      <c r="J342" s="413"/>
      <c r="K342" s="404"/>
      <c r="L342" s="410"/>
      <c r="M342" s="404"/>
      <c r="N342" s="411"/>
    </row>
    <row r="343" spans="1:14" x14ac:dyDescent="0.4">
      <c r="A343" s="404"/>
      <c r="B343" s="403"/>
      <c r="C343" s="404"/>
      <c r="D343" s="404"/>
      <c r="E343" s="404"/>
      <c r="F343" s="404"/>
      <c r="G343" s="412"/>
      <c r="H343" s="403"/>
      <c r="I343" s="404"/>
      <c r="J343" s="413"/>
      <c r="K343" s="404"/>
      <c r="L343" s="410"/>
      <c r="M343" s="404"/>
      <c r="N343" s="411"/>
    </row>
    <row r="344" spans="1:14" x14ac:dyDescent="0.4">
      <c r="A344" s="404"/>
      <c r="B344" s="403"/>
      <c r="C344" s="404"/>
      <c r="D344" s="404"/>
      <c r="E344" s="404"/>
      <c r="F344" s="404"/>
      <c r="G344" s="412"/>
      <c r="H344" s="403"/>
      <c r="I344" s="404"/>
      <c r="J344" s="413"/>
      <c r="K344" s="404"/>
      <c r="L344" s="413"/>
      <c r="M344" s="404"/>
      <c r="N344" s="411"/>
    </row>
    <row r="345" spans="1:14" x14ac:dyDescent="0.4">
      <c r="A345" s="404"/>
      <c r="B345" s="403"/>
      <c r="C345" s="404"/>
      <c r="D345" s="404"/>
      <c r="E345" s="404"/>
      <c r="F345" s="404"/>
      <c r="G345" s="412"/>
      <c r="H345" s="403"/>
      <c r="I345" s="404"/>
      <c r="J345" s="413"/>
      <c r="K345" s="404"/>
      <c r="L345" s="413"/>
      <c r="M345" s="404"/>
      <c r="N345" s="411"/>
    </row>
    <row r="346" spans="1:14" x14ac:dyDescent="0.4">
      <c r="A346" s="402"/>
      <c r="B346" s="403"/>
      <c r="C346" s="404"/>
      <c r="D346" s="404"/>
      <c r="E346" s="404"/>
      <c r="F346" s="404"/>
      <c r="G346" s="412"/>
      <c r="H346" s="403"/>
      <c r="I346" s="404"/>
      <c r="J346" s="413"/>
      <c r="K346" s="404"/>
      <c r="L346" s="413"/>
      <c r="M346" s="404"/>
      <c r="N346" s="411"/>
    </row>
  </sheetData>
  <mergeCells count="14">
    <mergeCell ref="B26:H26"/>
    <mergeCell ref="B54:H54"/>
    <mergeCell ref="Q282:S282"/>
    <mergeCell ref="U282:V282"/>
    <mergeCell ref="A1:O1"/>
    <mergeCell ref="A2:O2"/>
    <mergeCell ref="A4:A6"/>
    <mergeCell ref="B4:B6"/>
    <mergeCell ref="C4:C6"/>
    <mergeCell ref="D4:D6"/>
    <mergeCell ref="E4:E6"/>
    <mergeCell ref="F4:F6"/>
    <mergeCell ref="I4:N4"/>
    <mergeCell ref="O4:O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0A6E2-6B15-4904-9CE4-EF236EDFF987}">
  <sheetPr>
    <tabColor theme="9" tint="0.39997558519241921"/>
    <pageSetUpPr fitToPage="1"/>
  </sheetPr>
  <dimension ref="A1:N31"/>
  <sheetViews>
    <sheetView topLeftCell="A4" zoomScale="89" zoomScaleNormal="89" workbookViewId="0">
      <selection activeCell="N11" sqref="N11"/>
    </sheetView>
  </sheetViews>
  <sheetFormatPr defaultColWidth="9" defaultRowHeight="19.8" x14ac:dyDescent="0.6"/>
  <cols>
    <col min="1" max="1" width="5" style="34" customWidth="1"/>
    <col min="2" max="2" width="13.59765625" style="6" customWidth="1"/>
    <col min="3" max="3" width="15.09765625" style="6" customWidth="1"/>
    <col min="4" max="4" width="6.5" style="6" customWidth="1"/>
    <col min="5" max="6" width="9" style="6"/>
    <col min="7" max="7" width="16.8984375" style="6" customWidth="1"/>
    <col min="8" max="8" width="18.19921875" style="6" customWidth="1"/>
    <col min="9" max="9" width="12" style="6" customWidth="1"/>
    <col min="10" max="10" width="19.3984375" style="6" customWidth="1"/>
    <col min="11" max="11" width="9.69921875" style="6" customWidth="1"/>
    <col min="12" max="12" width="12.59765625" style="6" customWidth="1"/>
    <col min="13" max="13" width="22" style="6" customWidth="1"/>
    <col min="14" max="14" width="8.5" style="6" customWidth="1"/>
    <col min="15" max="16384" width="9" style="6"/>
  </cols>
  <sheetData>
    <row r="1" spans="1:14" x14ac:dyDescent="0.6">
      <c r="C1" s="531" t="s">
        <v>186</v>
      </c>
      <c r="D1" s="531"/>
      <c r="E1" s="531"/>
      <c r="F1" s="531"/>
      <c r="G1" s="531"/>
      <c r="H1" s="531"/>
      <c r="I1" s="531"/>
      <c r="J1" s="531"/>
      <c r="K1" s="531"/>
      <c r="L1" s="531"/>
    </row>
    <row r="2" spans="1:14" x14ac:dyDescent="0.6">
      <c r="C2" s="531" t="s">
        <v>872</v>
      </c>
      <c r="D2" s="531"/>
      <c r="E2" s="531"/>
      <c r="F2" s="531"/>
      <c r="G2" s="531"/>
      <c r="H2" s="531"/>
      <c r="I2" s="531"/>
      <c r="J2" s="531"/>
      <c r="K2" s="531"/>
      <c r="L2" s="531"/>
    </row>
    <row r="3" spans="1:14" x14ac:dyDescent="0.6">
      <c r="G3" s="531"/>
      <c r="H3" s="531"/>
      <c r="I3" s="531"/>
    </row>
    <row r="4" spans="1:14" x14ac:dyDescent="0.6">
      <c r="A4" s="630" t="s">
        <v>0</v>
      </c>
      <c r="B4" s="632" t="s">
        <v>187</v>
      </c>
      <c r="C4" s="633"/>
      <c r="D4" s="630" t="s">
        <v>34</v>
      </c>
      <c r="E4" s="630" t="s">
        <v>35</v>
      </c>
      <c r="F4" s="630" t="s">
        <v>4</v>
      </c>
      <c r="G4" s="632" t="s">
        <v>188</v>
      </c>
      <c r="H4" s="636"/>
      <c r="I4" s="115" t="s">
        <v>189</v>
      </c>
      <c r="J4" s="115" t="s">
        <v>190</v>
      </c>
      <c r="K4" s="115" t="s">
        <v>191</v>
      </c>
      <c r="L4" s="115" t="s">
        <v>192</v>
      </c>
      <c r="M4" s="116" t="s">
        <v>193</v>
      </c>
      <c r="N4" s="633" t="s">
        <v>194</v>
      </c>
    </row>
    <row r="5" spans="1:14" x14ac:dyDescent="0.6">
      <c r="A5" s="631"/>
      <c r="B5" s="634"/>
      <c r="C5" s="635"/>
      <c r="D5" s="631"/>
      <c r="E5" s="631"/>
      <c r="F5" s="631"/>
      <c r="G5" s="634"/>
      <c r="H5" s="637"/>
      <c r="I5" s="117" t="s">
        <v>43</v>
      </c>
      <c r="J5" s="117" t="s">
        <v>195</v>
      </c>
      <c r="K5" s="117" t="s">
        <v>196</v>
      </c>
      <c r="L5" s="117" t="s">
        <v>197</v>
      </c>
      <c r="M5" s="118" t="s">
        <v>198</v>
      </c>
      <c r="N5" s="635"/>
    </row>
    <row r="6" spans="1:14" x14ac:dyDescent="0.6">
      <c r="A6" s="566">
        <v>1</v>
      </c>
      <c r="B6" s="655" t="s">
        <v>929</v>
      </c>
      <c r="C6" s="656"/>
      <c r="D6" s="566">
        <v>3</v>
      </c>
      <c r="E6" s="657" t="s">
        <v>260</v>
      </c>
      <c r="F6" s="657" t="s">
        <v>16</v>
      </c>
      <c r="G6" s="659" t="s">
        <v>930</v>
      </c>
      <c r="H6" s="660"/>
      <c r="I6" s="432" t="s">
        <v>931</v>
      </c>
      <c r="J6" s="642" t="s">
        <v>932</v>
      </c>
      <c r="K6" s="566">
        <v>15</v>
      </c>
      <c r="L6" s="653">
        <v>750</v>
      </c>
      <c r="M6" s="78" t="s">
        <v>203</v>
      </c>
      <c r="N6" s="663"/>
    </row>
    <row r="7" spans="1:14" x14ac:dyDescent="0.6">
      <c r="A7" s="567"/>
      <c r="B7" s="665" t="s">
        <v>933</v>
      </c>
      <c r="C7" s="666"/>
      <c r="D7" s="567"/>
      <c r="E7" s="658"/>
      <c r="F7" s="658"/>
      <c r="G7" s="661"/>
      <c r="H7" s="662"/>
      <c r="I7" s="80"/>
      <c r="J7" s="627"/>
      <c r="K7" s="567"/>
      <c r="L7" s="567"/>
      <c r="M7" s="237"/>
      <c r="N7" s="664"/>
    </row>
    <row r="8" spans="1:14" ht="23.4" x14ac:dyDescent="0.6">
      <c r="A8" s="566">
        <v>2</v>
      </c>
      <c r="B8" s="568" t="s">
        <v>929</v>
      </c>
      <c r="C8" s="569"/>
      <c r="D8" s="566">
        <v>6</v>
      </c>
      <c r="E8" s="566" t="s">
        <v>923</v>
      </c>
      <c r="F8" s="566" t="s">
        <v>16</v>
      </c>
      <c r="G8" s="638" t="s">
        <v>410</v>
      </c>
      <c r="H8" s="639"/>
      <c r="I8" s="79" t="s">
        <v>934</v>
      </c>
      <c r="J8" s="642" t="s">
        <v>935</v>
      </c>
      <c r="K8" s="566">
        <v>15</v>
      </c>
      <c r="L8" s="653">
        <v>750</v>
      </c>
      <c r="M8" s="566" t="s">
        <v>203</v>
      </c>
      <c r="N8" s="84"/>
    </row>
    <row r="9" spans="1:14" ht="23.4" x14ac:dyDescent="0.6">
      <c r="A9" s="567"/>
      <c r="B9" s="577" t="s">
        <v>936</v>
      </c>
      <c r="C9" s="578"/>
      <c r="D9" s="567"/>
      <c r="E9" s="567"/>
      <c r="F9" s="567"/>
      <c r="G9" s="640"/>
      <c r="H9" s="641"/>
      <c r="I9" s="80"/>
      <c r="J9" s="627"/>
      <c r="K9" s="567"/>
      <c r="L9" s="654"/>
      <c r="M9" s="567"/>
      <c r="N9" s="35"/>
    </row>
    <row r="10" spans="1:14" ht="23.4" x14ac:dyDescent="0.6">
      <c r="A10" s="566">
        <v>3</v>
      </c>
      <c r="B10" s="568" t="s">
        <v>929</v>
      </c>
      <c r="C10" s="569"/>
      <c r="D10" s="566">
        <v>3</v>
      </c>
      <c r="E10" s="566" t="s">
        <v>937</v>
      </c>
      <c r="F10" s="566" t="s">
        <v>8</v>
      </c>
      <c r="G10" s="638" t="s">
        <v>938</v>
      </c>
      <c r="H10" s="639"/>
      <c r="I10" s="432" t="s">
        <v>939</v>
      </c>
      <c r="J10" s="642" t="s">
        <v>940</v>
      </c>
      <c r="K10" s="566">
        <v>20</v>
      </c>
      <c r="L10" s="566">
        <v>500</v>
      </c>
      <c r="M10" s="78" t="s">
        <v>203</v>
      </c>
      <c r="N10" s="84"/>
    </row>
    <row r="11" spans="1:14" ht="23.4" x14ac:dyDescent="0.6">
      <c r="A11" s="567"/>
      <c r="B11" s="584" t="s">
        <v>941</v>
      </c>
      <c r="C11" s="585"/>
      <c r="D11" s="581"/>
      <c r="E11" s="581"/>
      <c r="F11" s="581"/>
      <c r="G11" s="644"/>
      <c r="H11" s="645"/>
      <c r="I11" s="83"/>
      <c r="J11" s="626"/>
      <c r="K11" s="581"/>
      <c r="L11" s="581"/>
      <c r="M11" s="81"/>
      <c r="N11" s="35"/>
    </row>
    <row r="12" spans="1:14" ht="23.4" x14ac:dyDescent="0.6">
      <c r="A12" s="566">
        <v>4</v>
      </c>
      <c r="B12" s="568" t="s">
        <v>929</v>
      </c>
      <c r="C12" s="569"/>
      <c r="D12" s="566">
        <v>7</v>
      </c>
      <c r="E12" s="566" t="s">
        <v>137</v>
      </c>
      <c r="F12" s="566" t="s">
        <v>8</v>
      </c>
      <c r="G12" s="638" t="s">
        <v>942</v>
      </c>
      <c r="H12" s="639"/>
      <c r="I12" s="432" t="s">
        <v>939</v>
      </c>
      <c r="J12" s="710" t="s">
        <v>943</v>
      </c>
      <c r="K12" s="566">
        <v>20</v>
      </c>
      <c r="L12" s="566">
        <v>500</v>
      </c>
      <c r="M12" s="629" t="s">
        <v>203</v>
      </c>
      <c r="N12" s="84"/>
    </row>
    <row r="13" spans="1:14" ht="23.4" x14ac:dyDescent="0.6">
      <c r="A13" s="567"/>
      <c r="B13" s="577" t="s">
        <v>944</v>
      </c>
      <c r="C13" s="578"/>
      <c r="D13" s="567"/>
      <c r="E13" s="567"/>
      <c r="F13" s="567"/>
      <c r="G13" s="640"/>
      <c r="H13" s="641"/>
      <c r="I13" s="80"/>
      <c r="J13" s="711"/>
      <c r="K13" s="567"/>
      <c r="L13" s="567"/>
      <c r="M13" s="629"/>
      <c r="N13" s="35"/>
    </row>
    <row r="14" spans="1:14" ht="23.4" x14ac:dyDescent="0.6">
      <c r="A14" s="581">
        <v>5</v>
      </c>
      <c r="B14" s="584" t="s">
        <v>929</v>
      </c>
      <c r="C14" s="585"/>
      <c r="D14" s="581">
        <v>4</v>
      </c>
      <c r="E14" s="581" t="s">
        <v>126</v>
      </c>
      <c r="F14" s="581" t="s">
        <v>8</v>
      </c>
      <c r="G14" s="644" t="s">
        <v>945</v>
      </c>
      <c r="H14" s="645"/>
      <c r="I14" s="646" t="s">
        <v>946</v>
      </c>
      <c r="J14" s="626" t="s">
        <v>947</v>
      </c>
      <c r="K14" s="581">
        <v>20</v>
      </c>
      <c r="L14" s="581">
        <v>500</v>
      </c>
      <c r="M14" s="581" t="s">
        <v>203</v>
      </c>
      <c r="N14" s="84"/>
    </row>
    <row r="15" spans="1:14" ht="23.4" x14ac:dyDescent="0.6">
      <c r="A15" s="567"/>
      <c r="B15" s="577" t="s">
        <v>948</v>
      </c>
      <c r="C15" s="578"/>
      <c r="D15" s="567"/>
      <c r="E15" s="567"/>
      <c r="F15" s="567"/>
      <c r="G15" s="640"/>
      <c r="H15" s="641"/>
      <c r="I15" s="647"/>
      <c r="J15" s="627"/>
      <c r="K15" s="567"/>
      <c r="L15" s="567"/>
      <c r="M15" s="567"/>
      <c r="N15" s="35"/>
    </row>
    <row r="16" spans="1:14" ht="23.4" x14ac:dyDescent="0.6">
      <c r="A16" s="581">
        <v>6</v>
      </c>
      <c r="B16" s="584" t="s">
        <v>929</v>
      </c>
      <c r="C16" s="585"/>
      <c r="D16" s="581">
        <v>3</v>
      </c>
      <c r="E16" s="581" t="s">
        <v>222</v>
      </c>
      <c r="F16" s="581" t="s">
        <v>8</v>
      </c>
      <c r="G16" s="644" t="s">
        <v>949</v>
      </c>
      <c r="H16" s="645"/>
      <c r="I16" s="646" t="s">
        <v>950</v>
      </c>
      <c r="J16" s="626" t="s">
        <v>951</v>
      </c>
      <c r="K16" s="581">
        <v>15</v>
      </c>
      <c r="L16" s="581">
        <v>500</v>
      </c>
      <c r="M16" s="581" t="s">
        <v>203</v>
      </c>
      <c r="N16" s="84"/>
    </row>
    <row r="17" spans="1:14" ht="23.4" x14ac:dyDescent="0.6">
      <c r="A17" s="567"/>
      <c r="B17" s="577" t="s">
        <v>952</v>
      </c>
      <c r="C17" s="578"/>
      <c r="D17" s="567"/>
      <c r="E17" s="567"/>
      <c r="F17" s="567"/>
      <c r="G17" s="640"/>
      <c r="H17" s="641"/>
      <c r="I17" s="647"/>
      <c r="J17" s="627"/>
      <c r="K17" s="567"/>
      <c r="L17" s="567"/>
      <c r="M17" s="567"/>
      <c r="N17" s="35"/>
    </row>
    <row r="18" spans="1:14" ht="23.4" x14ac:dyDescent="0.6">
      <c r="A18" s="581">
        <v>7</v>
      </c>
      <c r="B18" s="584" t="s">
        <v>929</v>
      </c>
      <c r="C18" s="585"/>
      <c r="D18" s="581">
        <v>7</v>
      </c>
      <c r="E18" s="581" t="s">
        <v>131</v>
      </c>
      <c r="F18" s="581" t="s">
        <v>8</v>
      </c>
      <c r="G18" s="644" t="s">
        <v>953</v>
      </c>
      <c r="H18" s="645"/>
      <c r="I18" s="646" t="s">
        <v>954</v>
      </c>
      <c r="J18" s="626" t="s">
        <v>955</v>
      </c>
      <c r="K18" s="581">
        <v>20</v>
      </c>
      <c r="L18" s="581">
        <v>500</v>
      </c>
      <c r="M18" s="581" t="s">
        <v>203</v>
      </c>
      <c r="N18" s="84"/>
    </row>
    <row r="19" spans="1:14" ht="23.4" x14ac:dyDescent="0.6">
      <c r="A19" s="567"/>
      <c r="B19" s="577" t="s">
        <v>956</v>
      </c>
      <c r="C19" s="578"/>
      <c r="D19" s="567"/>
      <c r="E19" s="567"/>
      <c r="F19" s="567"/>
      <c r="G19" s="640"/>
      <c r="H19" s="641"/>
      <c r="I19" s="647"/>
      <c r="J19" s="627"/>
      <c r="K19" s="567"/>
      <c r="L19" s="567"/>
      <c r="M19" s="567"/>
      <c r="N19" s="35"/>
    </row>
    <row r="20" spans="1:14" ht="23.4" x14ac:dyDescent="0.6">
      <c r="A20" s="581">
        <v>8</v>
      </c>
      <c r="B20" s="584" t="s">
        <v>929</v>
      </c>
      <c r="C20" s="585"/>
      <c r="D20" s="581">
        <v>9</v>
      </c>
      <c r="E20" s="581" t="s">
        <v>137</v>
      </c>
      <c r="F20" s="581" t="s">
        <v>8</v>
      </c>
      <c r="G20" s="644" t="s">
        <v>957</v>
      </c>
      <c r="H20" s="645"/>
      <c r="I20" s="432" t="s">
        <v>954</v>
      </c>
      <c r="J20" s="626" t="s">
        <v>958</v>
      </c>
      <c r="K20" s="581">
        <v>15</v>
      </c>
      <c r="L20" s="581">
        <v>500</v>
      </c>
      <c r="M20" s="581" t="s">
        <v>203</v>
      </c>
      <c r="N20" s="84"/>
    </row>
    <row r="21" spans="1:14" ht="23.4" x14ac:dyDescent="0.6">
      <c r="A21" s="581"/>
      <c r="B21" s="577" t="s">
        <v>959</v>
      </c>
      <c r="C21" s="578"/>
      <c r="D21" s="581"/>
      <c r="E21" s="581"/>
      <c r="F21" s="581"/>
      <c r="G21" s="644"/>
      <c r="H21" s="645"/>
      <c r="I21" s="80"/>
      <c r="J21" s="626"/>
      <c r="K21" s="581"/>
      <c r="L21" s="581"/>
      <c r="M21" s="581"/>
      <c r="N21" s="35"/>
    </row>
    <row r="22" spans="1:14" ht="23.4" x14ac:dyDescent="0.6">
      <c r="A22" s="26">
        <v>9</v>
      </c>
      <c r="B22" s="704" t="s">
        <v>199</v>
      </c>
      <c r="C22" s="705"/>
      <c r="D22" s="695">
        <v>3</v>
      </c>
      <c r="E22" s="695" t="s">
        <v>429</v>
      </c>
      <c r="F22" s="695" t="s">
        <v>962</v>
      </c>
      <c r="G22" s="706" t="s">
        <v>963</v>
      </c>
      <c r="H22" s="707"/>
      <c r="I22" s="452" t="s">
        <v>972</v>
      </c>
      <c r="J22" s="695" t="s">
        <v>964</v>
      </c>
      <c r="K22" s="695" t="s">
        <v>965</v>
      </c>
      <c r="L22" s="701">
        <v>1200</v>
      </c>
      <c r="M22" s="702" t="s">
        <v>966</v>
      </c>
      <c r="N22" s="449" t="s">
        <v>971</v>
      </c>
    </row>
    <row r="23" spans="1:14" ht="23.4" x14ac:dyDescent="0.6">
      <c r="A23" s="441"/>
      <c r="B23" s="699" t="s">
        <v>967</v>
      </c>
      <c r="C23" s="700"/>
      <c r="D23" s="696"/>
      <c r="E23" s="696"/>
      <c r="F23" s="696"/>
      <c r="G23" s="708"/>
      <c r="H23" s="709"/>
      <c r="I23" s="451"/>
      <c r="J23" s="696"/>
      <c r="K23" s="696"/>
      <c r="L23" s="696"/>
      <c r="M23" s="696"/>
      <c r="N23" s="448"/>
    </row>
    <row r="24" spans="1:14" x14ac:dyDescent="0.6">
      <c r="A24" s="703">
        <v>10</v>
      </c>
      <c r="B24" s="704" t="s">
        <v>199</v>
      </c>
      <c r="C24" s="705"/>
      <c r="D24" s="695">
        <v>5</v>
      </c>
      <c r="E24" s="695" t="s">
        <v>106</v>
      </c>
      <c r="F24" s="695" t="s">
        <v>12</v>
      </c>
      <c r="G24" s="706" t="s">
        <v>968</v>
      </c>
      <c r="H24" s="707"/>
      <c r="I24" s="453" t="s">
        <v>974</v>
      </c>
      <c r="J24" s="695" t="s">
        <v>969</v>
      </c>
      <c r="K24" s="695" t="s">
        <v>965</v>
      </c>
      <c r="L24" s="701">
        <v>1000</v>
      </c>
      <c r="M24" s="695" t="s">
        <v>203</v>
      </c>
      <c r="N24" s="697" t="s">
        <v>971</v>
      </c>
    </row>
    <row r="25" spans="1:14" x14ac:dyDescent="0.6">
      <c r="A25" s="696"/>
      <c r="B25" s="699" t="s">
        <v>970</v>
      </c>
      <c r="C25" s="700"/>
      <c r="D25" s="696"/>
      <c r="E25" s="696"/>
      <c r="F25" s="696"/>
      <c r="G25" s="708"/>
      <c r="H25" s="709"/>
      <c r="I25" s="451" t="s">
        <v>973</v>
      </c>
      <c r="J25" s="696"/>
      <c r="K25" s="696"/>
      <c r="L25" s="696"/>
      <c r="M25" s="696"/>
      <c r="N25" s="698"/>
    </row>
    <row r="26" spans="1:14" x14ac:dyDescent="0.6">
      <c r="A26" s="581"/>
      <c r="B26" s="584"/>
      <c r="C26" s="585"/>
      <c r="D26" s="618"/>
      <c r="E26" s="620"/>
      <c r="F26" s="620"/>
      <c r="G26" s="582"/>
      <c r="H26" s="583"/>
      <c r="I26" s="624"/>
      <c r="J26" s="620"/>
      <c r="K26" s="618"/>
      <c r="L26" s="618"/>
      <c r="M26" s="622"/>
      <c r="N26" s="616"/>
    </row>
    <row r="27" spans="1:14" x14ac:dyDescent="0.6">
      <c r="A27" s="567"/>
      <c r="B27" s="577"/>
      <c r="C27" s="578"/>
      <c r="D27" s="619"/>
      <c r="E27" s="621"/>
      <c r="F27" s="621"/>
      <c r="G27" s="572"/>
      <c r="H27" s="573"/>
      <c r="I27" s="625"/>
      <c r="J27" s="621"/>
      <c r="K27" s="619"/>
      <c r="L27" s="619"/>
      <c r="M27" s="623"/>
      <c r="N27" s="617"/>
    </row>
    <row r="28" spans="1:14" x14ac:dyDescent="0.6">
      <c r="A28" s="581"/>
      <c r="B28" s="584"/>
      <c r="C28" s="585"/>
      <c r="D28" s="618"/>
      <c r="E28" s="620"/>
      <c r="F28" s="620"/>
      <c r="G28" s="582"/>
      <c r="H28" s="583"/>
      <c r="I28" s="624"/>
      <c r="J28" s="620"/>
      <c r="K28" s="618"/>
      <c r="L28" s="618"/>
      <c r="M28" s="622"/>
      <c r="N28" s="616"/>
    </row>
    <row r="29" spans="1:14" x14ac:dyDescent="0.6">
      <c r="A29" s="567"/>
      <c r="B29" s="577"/>
      <c r="C29" s="578"/>
      <c r="D29" s="619"/>
      <c r="E29" s="621"/>
      <c r="F29" s="621"/>
      <c r="G29" s="572"/>
      <c r="H29" s="573"/>
      <c r="I29" s="625"/>
      <c r="J29" s="621"/>
      <c r="K29" s="619"/>
      <c r="L29" s="619"/>
      <c r="M29" s="623"/>
      <c r="N29" s="617"/>
    </row>
    <row r="30" spans="1:14" x14ac:dyDescent="0.6">
      <c r="A30" s="581"/>
      <c r="B30" s="584"/>
      <c r="C30" s="585"/>
      <c r="D30" s="618"/>
      <c r="E30" s="622"/>
      <c r="F30" s="622"/>
      <c r="G30" s="582"/>
      <c r="H30" s="583"/>
      <c r="I30" s="651"/>
      <c r="J30" s="622"/>
      <c r="K30" s="622"/>
      <c r="L30" s="622"/>
      <c r="M30" s="622"/>
      <c r="N30" s="616"/>
    </row>
    <row r="31" spans="1:14" x14ac:dyDescent="0.6">
      <c r="A31" s="567"/>
      <c r="B31" s="577"/>
      <c r="C31" s="578"/>
      <c r="D31" s="619"/>
      <c r="E31" s="623"/>
      <c r="F31" s="623"/>
      <c r="G31" s="572"/>
      <c r="H31" s="573"/>
      <c r="I31" s="652"/>
      <c r="J31" s="623"/>
      <c r="K31" s="623"/>
      <c r="L31" s="623"/>
      <c r="M31" s="623"/>
      <c r="N31" s="617"/>
    </row>
  </sheetData>
  <mergeCells count="161">
    <mergeCell ref="C1:L1"/>
    <mergeCell ref="C2:L2"/>
    <mergeCell ref="G3:I3"/>
    <mergeCell ref="A4:A5"/>
    <mergeCell ref="B4:C5"/>
    <mergeCell ref="D4:D5"/>
    <mergeCell ref="E4:E5"/>
    <mergeCell ref="F4:F5"/>
    <mergeCell ref="G4:H5"/>
    <mergeCell ref="N4:N5"/>
    <mergeCell ref="A6:A7"/>
    <mergeCell ref="B6:C6"/>
    <mergeCell ref="D6:D7"/>
    <mergeCell ref="E6:E7"/>
    <mergeCell ref="F6:F7"/>
    <mergeCell ref="G6:H7"/>
    <mergeCell ref="J6:J7"/>
    <mergeCell ref="K6:K7"/>
    <mergeCell ref="L6:L7"/>
    <mergeCell ref="N6:N7"/>
    <mergeCell ref="B7:C7"/>
    <mergeCell ref="M8:M9"/>
    <mergeCell ref="B9:C9"/>
    <mergeCell ref="A10:A11"/>
    <mergeCell ref="B10:C10"/>
    <mergeCell ref="D10:D11"/>
    <mergeCell ref="E10:E11"/>
    <mergeCell ref="F10:F11"/>
    <mergeCell ref="G10:H11"/>
    <mergeCell ref="J10:J11"/>
    <mergeCell ref="A8:A9"/>
    <mergeCell ref="B8:C8"/>
    <mergeCell ref="D8:D9"/>
    <mergeCell ref="E8:E9"/>
    <mergeCell ref="F8:F9"/>
    <mergeCell ref="G8:H9"/>
    <mergeCell ref="J8:J9"/>
    <mergeCell ref="K8:K9"/>
    <mergeCell ref="L8:L9"/>
    <mergeCell ref="A14:A15"/>
    <mergeCell ref="B14:C14"/>
    <mergeCell ref="D14:D15"/>
    <mergeCell ref="E14:E15"/>
    <mergeCell ref="F14:F15"/>
    <mergeCell ref="G14:H15"/>
    <mergeCell ref="K10:K11"/>
    <mergeCell ref="L10:L11"/>
    <mergeCell ref="B11:C11"/>
    <mergeCell ref="A12:A13"/>
    <mergeCell ref="B12:C12"/>
    <mergeCell ref="D12:D13"/>
    <mergeCell ref="E12:E13"/>
    <mergeCell ref="F12:F13"/>
    <mergeCell ref="G12:H13"/>
    <mergeCell ref="J12:J13"/>
    <mergeCell ref="I14:I15"/>
    <mergeCell ref="J14:J15"/>
    <mergeCell ref="K14:K15"/>
    <mergeCell ref="L14:L15"/>
    <mergeCell ref="M14:M15"/>
    <mergeCell ref="B15:C15"/>
    <mergeCell ref="K12:K13"/>
    <mergeCell ref="L12:L13"/>
    <mergeCell ref="M12:M13"/>
    <mergeCell ref="B13:C13"/>
    <mergeCell ref="I16:I17"/>
    <mergeCell ref="J16:J17"/>
    <mergeCell ref="K16:K17"/>
    <mergeCell ref="L16:L17"/>
    <mergeCell ref="M16:M17"/>
    <mergeCell ref="B17:C17"/>
    <mergeCell ref="A16:A17"/>
    <mergeCell ref="B16:C16"/>
    <mergeCell ref="D16:D17"/>
    <mergeCell ref="E16:E17"/>
    <mergeCell ref="F16:F17"/>
    <mergeCell ref="G16:H17"/>
    <mergeCell ref="I18:I19"/>
    <mergeCell ref="J18:J19"/>
    <mergeCell ref="K18:K19"/>
    <mergeCell ref="L18:L19"/>
    <mergeCell ref="M18:M19"/>
    <mergeCell ref="B19:C19"/>
    <mergeCell ref="A18:A19"/>
    <mergeCell ref="B18:C18"/>
    <mergeCell ref="D18:D19"/>
    <mergeCell ref="E18:E19"/>
    <mergeCell ref="F18:F19"/>
    <mergeCell ref="G18:H19"/>
    <mergeCell ref="M20:M21"/>
    <mergeCell ref="B21:C21"/>
    <mergeCell ref="B22:C22"/>
    <mergeCell ref="E22:E23"/>
    <mergeCell ref="F22:F23"/>
    <mergeCell ref="K22:K23"/>
    <mergeCell ref="A20:A21"/>
    <mergeCell ref="B20:C20"/>
    <mergeCell ref="D20:D21"/>
    <mergeCell ref="E20:E21"/>
    <mergeCell ref="F20:F21"/>
    <mergeCell ref="G20:H21"/>
    <mergeCell ref="D22:D23"/>
    <mergeCell ref="G22:H23"/>
    <mergeCell ref="J22:J23"/>
    <mergeCell ref="A24:A25"/>
    <mergeCell ref="B24:C24"/>
    <mergeCell ref="D24:D25"/>
    <mergeCell ref="E24:E25"/>
    <mergeCell ref="F24:F25"/>
    <mergeCell ref="G24:H25"/>
    <mergeCell ref="J20:J21"/>
    <mergeCell ref="K20:K21"/>
    <mergeCell ref="L20:L21"/>
    <mergeCell ref="J24:J25"/>
    <mergeCell ref="K24:K25"/>
    <mergeCell ref="L24:L25"/>
    <mergeCell ref="M24:M25"/>
    <mergeCell ref="N24:N25"/>
    <mergeCell ref="B25:C25"/>
    <mergeCell ref="L22:L23"/>
    <mergeCell ref="M22:M23"/>
    <mergeCell ref="B23:C23"/>
    <mergeCell ref="I26:I27"/>
    <mergeCell ref="J26:J27"/>
    <mergeCell ref="K26:K27"/>
    <mergeCell ref="L26:L27"/>
    <mergeCell ref="M26:M27"/>
    <mergeCell ref="N26:N27"/>
    <mergeCell ref="A26:A27"/>
    <mergeCell ref="B26:C26"/>
    <mergeCell ref="D26:D27"/>
    <mergeCell ref="E26:E27"/>
    <mergeCell ref="F26:F27"/>
    <mergeCell ref="G26:H27"/>
    <mergeCell ref="B27:C27"/>
    <mergeCell ref="I28:I29"/>
    <mergeCell ref="J28:J29"/>
    <mergeCell ref="K28:K29"/>
    <mergeCell ref="L28:L29"/>
    <mergeCell ref="M28:M29"/>
    <mergeCell ref="N28:N29"/>
    <mergeCell ref="A28:A29"/>
    <mergeCell ref="B28:C28"/>
    <mergeCell ref="D28:D29"/>
    <mergeCell ref="E28:E29"/>
    <mergeCell ref="F28:F29"/>
    <mergeCell ref="G28:H29"/>
    <mergeCell ref="B29:C29"/>
    <mergeCell ref="I30:I31"/>
    <mergeCell ref="J30:J31"/>
    <mergeCell ref="K30:K31"/>
    <mergeCell ref="L30:L31"/>
    <mergeCell ref="M30:M31"/>
    <mergeCell ref="N30:N31"/>
    <mergeCell ref="A30:A31"/>
    <mergeCell ref="B30:C30"/>
    <mergeCell ref="D30:D31"/>
    <mergeCell ref="E30:E31"/>
    <mergeCell ref="F30:F31"/>
    <mergeCell ref="G30:H31"/>
    <mergeCell ref="B31:C31"/>
  </mergeCells>
  <pageMargins left="0.7" right="0.7" top="0.75" bottom="0.75" header="0.3" footer="0.3"/>
  <pageSetup paperSize="9" scale="6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9A9C0-C477-4927-8617-36CC748DD1FA}">
  <sheetPr>
    <tabColor rgb="FF7030A0"/>
  </sheetPr>
  <dimension ref="A1:AF360"/>
  <sheetViews>
    <sheetView topLeftCell="A336" zoomScale="75" zoomScaleNormal="75" workbookViewId="0">
      <selection activeCell="Q348" sqref="Q348"/>
    </sheetView>
  </sheetViews>
  <sheetFormatPr defaultColWidth="9" defaultRowHeight="21" x14ac:dyDescent="0.4"/>
  <cols>
    <col min="1" max="1" width="6.19921875" style="399" customWidth="1"/>
    <col min="2" max="2" width="40.09765625" style="385" customWidth="1"/>
    <col min="3" max="3" width="6.19921875" style="399" customWidth="1"/>
    <col min="4" max="4" width="13.09765625" style="385" customWidth="1"/>
    <col min="5" max="5" width="8.69921875" style="385" customWidth="1"/>
    <col min="6" max="6" width="7" style="385" customWidth="1"/>
    <col min="7" max="7" width="12.8984375" style="399" customWidth="1"/>
    <col min="8" max="8" width="20.19921875" style="385" customWidth="1"/>
    <col min="9" max="9" width="10" style="519" customWidth="1"/>
    <col min="10" max="10" width="14.69921875" style="399" customWidth="1"/>
    <col min="11" max="11" width="12.69921875" style="399" customWidth="1"/>
    <col min="12" max="12" width="11.69921875" style="399" customWidth="1"/>
    <col min="13" max="13" width="9.59765625" style="399" customWidth="1"/>
    <col min="14" max="14" width="15.09765625" style="385" customWidth="1"/>
    <col min="15" max="16384" width="9" style="385"/>
  </cols>
  <sheetData>
    <row r="1" spans="1:15" x14ac:dyDescent="0.4">
      <c r="A1" s="672" t="s">
        <v>63</v>
      </c>
      <c r="B1" s="672"/>
      <c r="C1" s="672"/>
      <c r="D1" s="672"/>
      <c r="E1" s="672"/>
      <c r="F1" s="672"/>
      <c r="G1" s="672"/>
      <c r="H1" s="672"/>
      <c r="I1" s="672"/>
      <c r="J1" s="672"/>
      <c r="K1" s="672"/>
      <c r="L1" s="672"/>
      <c r="M1" s="672"/>
      <c r="N1" s="672"/>
      <c r="O1" s="672"/>
    </row>
    <row r="2" spans="1:15" x14ac:dyDescent="0.4">
      <c r="A2" s="672" t="s">
        <v>995</v>
      </c>
      <c r="B2" s="672"/>
      <c r="C2" s="672"/>
      <c r="D2" s="672"/>
      <c r="E2" s="672"/>
      <c r="F2" s="672"/>
      <c r="G2" s="672"/>
      <c r="H2" s="672"/>
      <c r="I2" s="672"/>
      <c r="J2" s="672"/>
      <c r="K2" s="672"/>
      <c r="L2" s="672"/>
      <c r="M2" s="672"/>
      <c r="N2" s="672"/>
      <c r="O2" s="672"/>
    </row>
    <row r="4" spans="1:15" x14ac:dyDescent="0.4">
      <c r="A4" s="673" t="s">
        <v>32</v>
      </c>
      <c r="B4" s="676" t="s">
        <v>33</v>
      </c>
      <c r="C4" s="673" t="s">
        <v>34</v>
      </c>
      <c r="D4" s="676" t="s">
        <v>35</v>
      </c>
      <c r="E4" s="673" t="s">
        <v>4</v>
      </c>
      <c r="F4" s="673" t="s">
        <v>1</v>
      </c>
      <c r="G4" s="336" t="s">
        <v>36</v>
      </c>
      <c r="H4" s="337" t="s">
        <v>37</v>
      </c>
      <c r="I4" s="679" t="s">
        <v>38</v>
      </c>
      <c r="J4" s="680"/>
      <c r="K4" s="680"/>
      <c r="L4" s="680"/>
      <c r="M4" s="680"/>
      <c r="N4" s="681"/>
      <c r="O4" s="682" t="s">
        <v>194</v>
      </c>
    </row>
    <row r="5" spans="1:15" x14ac:dyDescent="0.4">
      <c r="A5" s="674"/>
      <c r="B5" s="677"/>
      <c r="C5" s="674"/>
      <c r="D5" s="677"/>
      <c r="E5" s="674"/>
      <c r="F5" s="674"/>
      <c r="G5" s="338"/>
      <c r="H5" s="339"/>
      <c r="I5" s="503" t="s">
        <v>39</v>
      </c>
      <c r="J5" s="337" t="s">
        <v>40</v>
      </c>
      <c r="K5" s="340" t="s">
        <v>39</v>
      </c>
      <c r="L5" s="337" t="s">
        <v>40</v>
      </c>
      <c r="M5" s="337" t="s">
        <v>41</v>
      </c>
      <c r="N5" s="337" t="s">
        <v>42</v>
      </c>
      <c r="O5" s="683"/>
    </row>
    <row r="6" spans="1:15" x14ac:dyDescent="0.4">
      <c r="A6" s="675"/>
      <c r="B6" s="678"/>
      <c r="C6" s="675"/>
      <c r="D6" s="678"/>
      <c r="E6" s="675"/>
      <c r="F6" s="675"/>
      <c r="G6" s="341" t="s">
        <v>43</v>
      </c>
      <c r="H6" s="342" t="s">
        <v>44</v>
      </c>
      <c r="I6" s="504" t="s">
        <v>45</v>
      </c>
      <c r="J6" s="343" t="s">
        <v>46</v>
      </c>
      <c r="K6" s="344" t="s">
        <v>47</v>
      </c>
      <c r="L6" s="343" t="s">
        <v>48</v>
      </c>
      <c r="M6" s="343" t="s">
        <v>49</v>
      </c>
      <c r="N6" s="343" t="s">
        <v>50</v>
      </c>
      <c r="O6" s="684"/>
    </row>
    <row r="7" spans="1:15" s="386" customFormat="1" x14ac:dyDescent="0.4">
      <c r="A7" s="299">
        <v>1</v>
      </c>
      <c r="B7" s="298" t="s">
        <v>51</v>
      </c>
      <c r="C7" s="299">
        <v>1</v>
      </c>
      <c r="D7" s="294" t="s">
        <v>52</v>
      </c>
      <c r="E7" s="293" t="s">
        <v>19</v>
      </c>
      <c r="F7" s="293" t="s">
        <v>3</v>
      </c>
      <c r="G7" s="45">
        <v>2544</v>
      </c>
      <c r="H7" s="169" t="s">
        <v>53</v>
      </c>
      <c r="I7" s="505">
        <v>217</v>
      </c>
      <c r="J7" s="429">
        <v>1364100</v>
      </c>
      <c r="K7" s="278">
        <v>0</v>
      </c>
      <c r="L7" s="278">
        <v>0</v>
      </c>
      <c r="M7" s="278">
        <f>I7+K7</f>
        <v>217</v>
      </c>
      <c r="N7" s="278">
        <f>J7+L7</f>
        <v>1364100</v>
      </c>
      <c r="O7" s="293"/>
    </row>
    <row r="8" spans="1:15" s="386" customFormat="1" x14ac:dyDescent="0.4">
      <c r="A8" s="299">
        <v>2</v>
      </c>
      <c r="B8" s="298" t="s">
        <v>712</v>
      </c>
      <c r="C8" s="299">
        <v>4</v>
      </c>
      <c r="D8" s="294" t="s">
        <v>52</v>
      </c>
      <c r="E8" s="293" t="s">
        <v>19</v>
      </c>
      <c r="F8" s="293" t="s">
        <v>3</v>
      </c>
      <c r="G8" s="45">
        <v>2565</v>
      </c>
      <c r="H8" s="169" t="s">
        <v>713</v>
      </c>
      <c r="I8" s="505">
        <v>53</v>
      </c>
      <c r="J8" s="429">
        <v>6160</v>
      </c>
      <c r="K8" s="278">
        <v>0</v>
      </c>
      <c r="L8" s="278">
        <v>0</v>
      </c>
      <c r="M8" s="278">
        <f t="shared" ref="M8:N25" si="0">I8+K8</f>
        <v>53</v>
      </c>
      <c r="N8" s="278">
        <f t="shared" si="0"/>
        <v>6160</v>
      </c>
      <c r="O8" s="293"/>
    </row>
    <row r="9" spans="1:15" s="386" customFormat="1" x14ac:dyDescent="0.4">
      <c r="A9" s="299">
        <v>3</v>
      </c>
      <c r="B9" s="298" t="s">
        <v>714</v>
      </c>
      <c r="C9" s="299">
        <v>5</v>
      </c>
      <c r="D9" s="294" t="s">
        <v>52</v>
      </c>
      <c r="E9" s="293" t="s">
        <v>19</v>
      </c>
      <c r="F9" s="293" t="s">
        <v>3</v>
      </c>
      <c r="G9" s="45">
        <v>2566</v>
      </c>
      <c r="H9" s="169" t="s">
        <v>715</v>
      </c>
      <c r="I9" s="505">
        <v>56</v>
      </c>
      <c r="J9" s="429">
        <v>3170</v>
      </c>
      <c r="K9" s="278">
        <v>0</v>
      </c>
      <c r="L9" s="278">
        <v>0</v>
      </c>
      <c r="M9" s="278">
        <f t="shared" si="0"/>
        <v>56</v>
      </c>
      <c r="N9" s="278">
        <f t="shared" si="0"/>
        <v>3170</v>
      </c>
      <c r="O9" s="293"/>
    </row>
    <row r="10" spans="1:15" s="386" customFormat="1" x14ac:dyDescent="0.4">
      <c r="A10" s="299">
        <v>4</v>
      </c>
      <c r="B10" s="169" t="s">
        <v>54</v>
      </c>
      <c r="C10" s="293">
        <v>2</v>
      </c>
      <c r="D10" s="294" t="s">
        <v>55</v>
      </c>
      <c r="E10" s="293" t="s">
        <v>19</v>
      </c>
      <c r="F10" s="293" t="s">
        <v>3</v>
      </c>
      <c r="G10" s="45">
        <v>2544</v>
      </c>
      <c r="H10" s="179" t="s">
        <v>56</v>
      </c>
      <c r="I10" s="506">
        <v>140</v>
      </c>
      <c r="J10" s="429">
        <v>418050</v>
      </c>
      <c r="K10" s="280">
        <v>0</v>
      </c>
      <c r="L10" s="280">
        <v>0</v>
      </c>
      <c r="M10" s="278">
        <f t="shared" si="0"/>
        <v>140</v>
      </c>
      <c r="N10" s="278">
        <f t="shared" si="0"/>
        <v>418050</v>
      </c>
      <c r="O10" s="293"/>
    </row>
    <row r="11" spans="1:15" s="386" customFormat="1" x14ac:dyDescent="0.4">
      <c r="A11" s="299">
        <v>5</v>
      </c>
      <c r="B11" s="298" t="s">
        <v>716</v>
      </c>
      <c r="C11" s="299">
        <v>3</v>
      </c>
      <c r="D11" s="294" t="s">
        <v>55</v>
      </c>
      <c r="E11" s="293" t="s">
        <v>19</v>
      </c>
      <c r="F11" s="293" t="s">
        <v>3</v>
      </c>
      <c r="G11" s="45">
        <v>2566</v>
      </c>
      <c r="H11" s="169" t="s">
        <v>717</v>
      </c>
      <c r="I11" s="505">
        <v>55</v>
      </c>
      <c r="J11" s="429">
        <v>3380</v>
      </c>
      <c r="K11" s="278">
        <v>0</v>
      </c>
      <c r="L11" s="278">
        <v>0</v>
      </c>
      <c r="M11" s="278">
        <f t="shared" si="0"/>
        <v>55</v>
      </c>
      <c r="N11" s="278">
        <f t="shared" si="0"/>
        <v>3380</v>
      </c>
      <c r="O11" s="293"/>
    </row>
    <row r="12" spans="1:15" s="386" customFormat="1" x14ac:dyDescent="0.4">
      <c r="A12" s="299">
        <v>6</v>
      </c>
      <c r="B12" s="298" t="s">
        <v>205</v>
      </c>
      <c r="C12" s="299">
        <v>7</v>
      </c>
      <c r="D12" s="294" t="s">
        <v>55</v>
      </c>
      <c r="E12" s="293" t="s">
        <v>19</v>
      </c>
      <c r="F12" s="293" t="s">
        <v>3</v>
      </c>
      <c r="G12" s="45">
        <v>2566</v>
      </c>
      <c r="H12" s="169" t="s">
        <v>837</v>
      </c>
      <c r="I12" s="505">
        <v>92</v>
      </c>
      <c r="J12" s="429">
        <v>10070</v>
      </c>
      <c r="K12" s="278">
        <v>0</v>
      </c>
      <c r="L12" s="278">
        <v>0</v>
      </c>
      <c r="M12" s="278">
        <f t="shared" si="0"/>
        <v>92</v>
      </c>
      <c r="N12" s="278">
        <f t="shared" si="0"/>
        <v>10070</v>
      </c>
      <c r="O12" s="293"/>
    </row>
    <row r="13" spans="1:15" s="386" customFormat="1" x14ac:dyDescent="0.4">
      <c r="A13" s="299">
        <v>7</v>
      </c>
      <c r="B13" s="298" t="s">
        <v>57</v>
      </c>
      <c r="C13" s="293">
        <v>8</v>
      </c>
      <c r="D13" s="293" t="s">
        <v>55</v>
      </c>
      <c r="E13" s="293" t="s">
        <v>19</v>
      </c>
      <c r="F13" s="293" t="s">
        <v>3</v>
      </c>
      <c r="G13" s="295" t="s">
        <v>58</v>
      </c>
      <c r="H13" s="169" t="s">
        <v>59</v>
      </c>
      <c r="I13" s="507">
        <v>84</v>
      </c>
      <c r="J13" s="429">
        <v>10000</v>
      </c>
      <c r="K13" s="280">
        <v>0</v>
      </c>
      <c r="L13" s="280">
        <v>0</v>
      </c>
      <c r="M13" s="278">
        <f t="shared" si="0"/>
        <v>84</v>
      </c>
      <c r="N13" s="278">
        <f t="shared" si="0"/>
        <v>10000</v>
      </c>
      <c r="O13" s="293"/>
    </row>
    <row r="14" spans="1:15" s="386" customFormat="1" x14ac:dyDescent="0.4">
      <c r="A14" s="299">
        <v>8</v>
      </c>
      <c r="B14" s="298" t="s">
        <v>838</v>
      </c>
      <c r="C14" s="293">
        <v>9</v>
      </c>
      <c r="D14" s="293" t="s">
        <v>55</v>
      </c>
      <c r="E14" s="293" t="s">
        <v>19</v>
      </c>
      <c r="F14" s="293" t="s">
        <v>3</v>
      </c>
      <c r="G14" s="295" t="s">
        <v>782</v>
      </c>
      <c r="H14" s="169" t="s">
        <v>839</v>
      </c>
      <c r="I14" s="507">
        <v>137</v>
      </c>
      <c r="J14" s="429">
        <v>16850</v>
      </c>
      <c r="K14" s="280">
        <v>0</v>
      </c>
      <c r="L14" s="280">
        <v>0</v>
      </c>
      <c r="M14" s="278">
        <f t="shared" si="0"/>
        <v>137</v>
      </c>
      <c r="N14" s="278">
        <f t="shared" si="0"/>
        <v>16850</v>
      </c>
      <c r="O14" s="293"/>
    </row>
    <row r="15" spans="1:15" s="386" customFormat="1" x14ac:dyDescent="0.4">
      <c r="A15" s="299">
        <v>9</v>
      </c>
      <c r="B15" s="298" t="s">
        <v>840</v>
      </c>
      <c r="C15" s="293">
        <v>10</v>
      </c>
      <c r="D15" s="293" t="s">
        <v>55</v>
      </c>
      <c r="E15" s="293" t="s">
        <v>19</v>
      </c>
      <c r="F15" s="293" t="s">
        <v>3</v>
      </c>
      <c r="G15" s="295" t="s">
        <v>841</v>
      </c>
      <c r="H15" s="169" t="s">
        <v>842</v>
      </c>
      <c r="I15" s="507">
        <v>67</v>
      </c>
      <c r="J15" s="429">
        <v>36360</v>
      </c>
      <c r="K15" s="280">
        <v>0</v>
      </c>
      <c r="L15" s="280">
        <v>0</v>
      </c>
      <c r="M15" s="278">
        <f t="shared" si="0"/>
        <v>67</v>
      </c>
      <c r="N15" s="278">
        <f t="shared" si="0"/>
        <v>36360</v>
      </c>
      <c r="O15" s="293"/>
    </row>
    <row r="16" spans="1:15" s="386" customFormat="1" x14ac:dyDescent="0.4">
      <c r="A16" s="299">
        <v>10</v>
      </c>
      <c r="B16" s="298" t="s">
        <v>843</v>
      </c>
      <c r="C16" s="293">
        <v>11</v>
      </c>
      <c r="D16" s="293" t="s">
        <v>55</v>
      </c>
      <c r="E16" s="293" t="s">
        <v>19</v>
      </c>
      <c r="F16" s="293" t="s">
        <v>3</v>
      </c>
      <c r="G16" s="295" t="s">
        <v>297</v>
      </c>
      <c r="H16" s="169" t="s">
        <v>844</v>
      </c>
      <c r="I16" s="507">
        <v>45</v>
      </c>
      <c r="J16" s="429">
        <v>3250</v>
      </c>
      <c r="K16" s="280">
        <v>0</v>
      </c>
      <c r="L16" s="280">
        <v>0</v>
      </c>
      <c r="M16" s="278">
        <f t="shared" si="0"/>
        <v>45</v>
      </c>
      <c r="N16" s="278">
        <f t="shared" si="0"/>
        <v>3250</v>
      </c>
      <c r="O16" s="293"/>
    </row>
    <row r="17" spans="1:15" s="386" customFormat="1" x14ac:dyDescent="0.25">
      <c r="A17" s="299">
        <v>11</v>
      </c>
      <c r="B17" s="298" t="s">
        <v>60</v>
      </c>
      <c r="C17" s="293">
        <v>12</v>
      </c>
      <c r="D17" s="293" t="s">
        <v>55</v>
      </c>
      <c r="E17" s="293" t="s">
        <v>19</v>
      </c>
      <c r="F17" s="293" t="s">
        <v>3</v>
      </c>
      <c r="G17" s="295" t="s">
        <v>61</v>
      </c>
      <c r="H17" s="169" t="s">
        <v>62</v>
      </c>
      <c r="I17" s="507">
        <v>93</v>
      </c>
      <c r="J17" s="430">
        <v>41950</v>
      </c>
      <c r="K17" s="280">
        <v>0</v>
      </c>
      <c r="L17" s="280">
        <v>0</v>
      </c>
      <c r="M17" s="278">
        <f t="shared" si="0"/>
        <v>93</v>
      </c>
      <c r="N17" s="278">
        <f t="shared" si="0"/>
        <v>41950</v>
      </c>
      <c r="O17" s="293"/>
    </row>
    <row r="18" spans="1:15" s="386" customFormat="1" x14ac:dyDescent="0.25">
      <c r="A18" s="299">
        <v>12</v>
      </c>
      <c r="B18" s="298" t="s">
        <v>250</v>
      </c>
      <c r="C18" s="293">
        <v>13</v>
      </c>
      <c r="D18" s="293" t="s">
        <v>55</v>
      </c>
      <c r="E18" s="293" t="s">
        <v>19</v>
      </c>
      <c r="F18" s="293" t="s">
        <v>3</v>
      </c>
      <c r="G18" s="295" t="s">
        <v>251</v>
      </c>
      <c r="H18" s="169" t="s">
        <v>252</v>
      </c>
      <c r="I18" s="507">
        <v>139</v>
      </c>
      <c r="J18" s="430">
        <v>314700</v>
      </c>
      <c r="K18" s="313">
        <v>0</v>
      </c>
      <c r="L18" s="313">
        <v>0</v>
      </c>
      <c r="M18" s="314">
        <f t="shared" si="0"/>
        <v>139</v>
      </c>
      <c r="N18" s="278">
        <f t="shared" si="0"/>
        <v>314700</v>
      </c>
      <c r="O18" s="293"/>
    </row>
    <row r="19" spans="1:15" s="386" customFormat="1" x14ac:dyDescent="0.25">
      <c r="A19" s="299">
        <v>13</v>
      </c>
      <c r="B19" s="298" t="s">
        <v>775</v>
      </c>
      <c r="C19" s="293">
        <v>3</v>
      </c>
      <c r="D19" s="293" t="s">
        <v>19</v>
      </c>
      <c r="E19" s="293" t="s">
        <v>19</v>
      </c>
      <c r="F19" s="293" t="s">
        <v>3</v>
      </c>
      <c r="G19" s="295" t="s">
        <v>58</v>
      </c>
      <c r="H19" s="169" t="s">
        <v>776</v>
      </c>
      <c r="I19" s="507">
        <v>48</v>
      </c>
      <c r="J19" s="430">
        <v>4920</v>
      </c>
      <c r="K19" s="313">
        <v>0</v>
      </c>
      <c r="L19" s="313">
        <v>0</v>
      </c>
      <c r="M19" s="314">
        <f t="shared" si="0"/>
        <v>48</v>
      </c>
      <c r="N19" s="278">
        <f t="shared" si="0"/>
        <v>4920</v>
      </c>
      <c r="O19" s="293"/>
    </row>
    <row r="20" spans="1:15" s="386" customFormat="1" x14ac:dyDescent="0.25">
      <c r="A20" s="299">
        <v>14</v>
      </c>
      <c r="B20" s="298" t="s">
        <v>777</v>
      </c>
      <c r="C20" s="293">
        <v>6</v>
      </c>
      <c r="D20" s="293" t="s">
        <v>19</v>
      </c>
      <c r="E20" s="293" t="s">
        <v>19</v>
      </c>
      <c r="F20" s="293" t="s">
        <v>3</v>
      </c>
      <c r="G20" s="295" t="s">
        <v>297</v>
      </c>
      <c r="H20" s="169" t="s">
        <v>778</v>
      </c>
      <c r="I20" s="507">
        <v>63</v>
      </c>
      <c r="J20" s="430">
        <v>13306</v>
      </c>
      <c r="K20" s="313">
        <v>0</v>
      </c>
      <c r="L20" s="313">
        <v>0</v>
      </c>
      <c r="M20" s="314">
        <f t="shared" si="0"/>
        <v>63</v>
      </c>
      <c r="N20" s="278">
        <f t="shared" si="0"/>
        <v>13306</v>
      </c>
      <c r="O20" s="293"/>
    </row>
    <row r="21" spans="1:15" x14ac:dyDescent="0.4">
      <c r="A21" s="299">
        <v>15</v>
      </c>
      <c r="B21" s="298" t="s">
        <v>253</v>
      </c>
      <c r="C21" s="293">
        <v>7</v>
      </c>
      <c r="D21" s="293" t="s">
        <v>19</v>
      </c>
      <c r="E21" s="293" t="s">
        <v>19</v>
      </c>
      <c r="F21" s="293" t="s">
        <v>3</v>
      </c>
      <c r="G21" s="295" t="s">
        <v>181</v>
      </c>
      <c r="H21" s="169" t="s">
        <v>254</v>
      </c>
      <c r="I21" s="507">
        <v>100</v>
      </c>
      <c r="J21" s="429">
        <v>655880</v>
      </c>
      <c r="K21" s="313">
        <v>0</v>
      </c>
      <c r="L21" s="313">
        <v>0</v>
      </c>
      <c r="M21" s="314">
        <f t="shared" si="0"/>
        <v>100</v>
      </c>
      <c r="N21" s="278">
        <f t="shared" si="0"/>
        <v>655880</v>
      </c>
      <c r="O21" s="276"/>
    </row>
    <row r="22" spans="1:15" x14ac:dyDescent="0.4">
      <c r="A22" s="299">
        <v>16</v>
      </c>
      <c r="B22" s="298" t="s">
        <v>210</v>
      </c>
      <c r="C22" s="293">
        <v>8</v>
      </c>
      <c r="D22" s="293" t="s">
        <v>19</v>
      </c>
      <c r="E22" s="293" t="s">
        <v>19</v>
      </c>
      <c r="F22" s="293" t="s">
        <v>3</v>
      </c>
      <c r="G22" s="295" t="s">
        <v>255</v>
      </c>
      <c r="H22" s="169" t="s">
        <v>256</v>
      </c>
      <c r="I22" s="507">
        <v>99</v>
      </c>
      <c r="J22" s="429">
        <v>39880</v>
      </c>
      <c r="K22" s="313">
        <v>0</v>
      </c>
      <c r="L22" s="313">
        <v>0</v>
      </c>
      <c r="M22" s="314">
        <f t="shared" si="0"/>
        <v>99</v>
      </c>
      <c r="N22" s="278">
        <f t="shared" si="0"/>
        <v>39880</v>
      </c>
      <c r="O22" s="276"/>
    </row>
    <row r="23" spans="1:15" x14ac:dyDescent="0.4">
      <c r="A23" s="299">
        <v>17</v>
      </c>
      <c r="B23" s="298" t="s">
        <v>257</v>
      </c>
      <c r="C23" s="293">
        <v>9</v>
      </c>
      <c r="D23" s="293" t="s">
        <v>19</v>
      </c>
      <c r="E23" s="293" t="s">
        <v>19</v>
      </c>
      <c r="F23" s="293" t="s">
        <v>3</v>
      </c>
      <c r="G23" s="295" t="s">
        <v>258</v>
      </c>
      <c r="H23" s="169" t="s">
        <v>259</v>
      </c>
      <c r="I23" s="507">
        <v>117</v>
      </c>
      <c r="J23" s="429">
        <v>2143260</v>
      </c>
      <c r="K23" s="313">
        <v>0</v>
      </c>
      <c r="L23" s="313">
        <v>0</v>
      </c>
      <c r="M23" s="314">
        <f t="shared" si="0"/>
        <v>117</v>
      </c>
      <c r="N23" s="278">
        <f t="shared" si="0"/>
        <v>2143260</v>
      </c>
      <c r="O23" s="276"/>
    </row>
    <row r="24" spans="1:15" x14ac:dyDescent="0.4">
      <c r="A24" s="299">
        <v>18</v>
      </c>
      <c r="B24" s="298" t="s">
        <v>780</v>
      </c>
      <c r="C24" s="293">
        <v>10</v>
      </c>
      <c r="D24" s="293" t="s">
        <v>19</v>
      </c>
      <c r="E24" s="293" t="s">
        <v>19</v>
      </c>
      <c r="F24" s="293" t="s">
        <v>3</v>
      </c>
      <c r="G24" s="295" t="s">
        <v>297</v>
      </c>
      <c r="H24" s="169" t="s">
        <v>779</v>
      </c>
      <c r="I24" s="507">
        <v>47</v>
      </c>
      <c r="J24" s="429">
        <v>3180</v>
      </c>
      <c r="K24" s="313">
        <v>0</v>
      </c>
      <c r="L24" s="313">
        <v>0</v>
      </c>
      <c r="M24" s="314">
        <f t="shared" si="0"/>
        <v>47</v>
      </c>
      <c r="N24" s="278">
        <f t="shared" si="0"/>
        <v>3180</v>
      </c>
      <c r="O24" s="276"/>
    </row>
    <row r="25" spans="1:15" x14ac:dyDescent="0.4">
      <c r="A25" s="299">
        <v>19</v>
      </c>
      <c r="B25" s="298" t="s">
        <v>781</v>
      </c>
      <c r="C25" s="293">
        <v>11</v>
      </c>
      <c r="D25" s="293" t="s">
        <v>19</v>
      </c>
      <c r="E25" s="293" t="s">
        <v>19</v>
      </c>
      <c r="F25" s="293" t="s">
        <v>3</v>
      </c>
      <c r="G25" s="295" t="s">
        <v>782</v>
      </c>
      <c r="H25" s="169" t="s">
        <v>783</v>
      </c>
      <c r="I25" s="507">
        <v>94</v>
      </c>
      <c r="J25" s="429">
        <v>17760</v>
      </c>
      <c r="K25" s="313">
        <v>0</v>
      </c>
      <c r="L25" s="313">
        <v>0</v>
      </c>
      <c r="M25" s="314">
        <f t="shared" si="0"/>
        <v>94</v>
      </c>
      <c r="N25" s="278">
        <f t="shared" si="0"/>
        <v>17760</v>
      </c>
      <c r="O25" s="276"/>
    </row>
    <row r="26" spans="1:15" ht="21.6" thickBot="1" x14ac:dyDescent="0.45">
      <c r="A26" s="287"/>
      <c r="B26" s="667" t="s">
        <v>2</v>
      </c>
      <c r="C26" s="668"/>
      <c r="D26" s="668"/>
      <c r="E26" s="668"/>
      <c r="F26" s="668"/>
      <c r="G26" s="668"/>
      <c r="H26" s="669"/>
      <c r="I26" s="508"/>
      <c r="J26" s="315">
        <f>SUM(J7:J25)</f>
        <v>5106226</v>
      </c>
      <c r="K26" s="316">
        <f>SUM(K7:K25)</f>
        <v>0</v>
      </c>
      <c r="L26" s="315">
        <f>SUM(L7:L25)</f>
        <v>0</v>
      </c>
      <c r="M26" s="315">
        <f>SUM(M7:M25)</f>
        <v>1746</v>
      </c>
      <c r="N26" s="315">
        <f>SUM(N7:N25)</f>
        <v>5106226</v>
      </c>
      <c r="O26" s="282"/>
    </row>
    <row r="27" spans="1:15" x14ac:dyDescent="0.4">
      <c r="A27" s="307">
        <v>20</v>
      </c>
      <c r="B27" s="297" t="s">
        <v>64</v>
      </c>
      <c r="C27" s="307">
        <v>3</v>
      </c>
      <c r="D27" s="305" t="s">
        <v>65</v>
      </c>
      <c r="E27" s="300" t="s">
        <v>7</v>
      </c>
      <c r="F27" s="300" t="s">
        <v>3</v>
      </c>
      <c r="G27" s="51">
        <v>2545</v>
      </c>
      <c r="H27" s="308" t="s">
        <v>66</v>
      </c>
      <c r="I27" s="505">
        <v>500</v>
      </c>
      <c r="J27" s="309">
        <v>130900</v>
      </c>
      <c r="K27" s="278">
        <v>0</v>
      </c>
      <c r="L27" s="278">
        <v>0</v>
      </c>
      <c r="M27" s="278">
        <f>I27+K27</f>
        <v>500</v>
      </c>
      <c r="N27" s="278">
        <f>J27+L27</f>
        <v>130900</v>
      </c>
      <c r="O27" s="389"/>
    </row>
    <row r="28" spans="1:15" x14ac:dyDescent="0.4">
      <c r="A28" s="293">
        <v>21</v>
      </c>
      <c r="B28" s="169" t="s">
        <v>675</v>
      </c>
      <c r="C28" s="293">
        <v>4</v>
      </c>
      <c r="D28" s="294" t="s">
        <v>65</v>
      </c>
      <c r="E28" s="293" t="s">
        <v>7</v>
      </c>
      <c r="F28" s="293" t="s">
        <v>3</v>
      </c>
      <c r="G28" s="45">
        <v>2535</v>
      </c>
      <c r="H28" s="179" t="s">
        <v>68</v>
      </c>
      <c r="I28" s="506">
        <v>443</v>
      </c>
      <c r="J28" s="310">
        <v>1193570</v>
      </c>
      <c r="K28" s="280">
        <v>0</v>
      </c>
      <c r="L28" s="280">
        <v>0</v>
      </c>
      <c r="M28" s="278">
        <f>I28+K28</f>
        <v>443</v>
      </c>
      <c r="N28" s="278">
        <f>J28+L28</f>
        <v>1193570</v>
      </c>
      <c r="O28" s="387"/>
    </row>
    <row r="29" spans="1:15" x14ac:dyDescent="0.4">
      <c r="A29" s="300">
        <v>22</v>
      </c>
      <c r="B29" s="169" t="s">
        <v>826</v>
      </c>
      <c r="C29" s="293">
        <v>5</v>
      </c>
      <c r="D29" s="294" t="s">
        <v>65</v>
      </c>
      <c r="E29" s="293" t="s">
        <v>7</v>
      </c>
      <c r="F29" s="293" t="s">
        <v>3</v>
      </c>
      <c r="G29" s="45" t="s">
        <v>827</v>
      </c>
      <c r="H29" s="179" t="s">
        <v>828</v>
      </c>
      <c r="I29" s="506">
        <v>51</v>
      </c>
      <c r="J29" s="310">
        <v>6450</v>
      </c>
      <c r="K29" s="280">
        <v>0</v>
      </c>
      <c r="L29" s="280">
        <v>0</v>
      </c>
      <c r="M29" s="278">
        <f t="shared" ref="M29:N44" si="1">I29+K29</f>
        <v>51</v>
      </c>
      <c r="N29" s="278">
        <f t="shared" si="1"/>
        <v>6450</v>
      </c>
      <c r="O29" s="387"/>
    </row>
    <row r="30" spans="1:15" x14ac:dyDescent="0.4">
      <c r="A30" s="307">
        <v>23</v>
      </c>
      <c r="B30" s="169" t="s">
        <v>829</v>
      </c>
      <c r="C30" s="293">
        <v>6</v>
      </c>
      <c r="D30" s="294" t="s">
        <v>65</v>
      </c>
      <c r="E30" s="293" t="s">
        <v>7</v>
      </c>
      <c r="F30" s="293" t="s">
        <v>3</v>
      </c>
      <c r="G30" s="417" t="s">
        <v>830</v>
      </c>
      <c r="H30" s="179" t="s">
        <v>831</v>
      </c>
      <c r="I30" s="506">
        <v>40</v>
      </c>
      <c r="J30" s="310">
        <v>13620</v>
      </c>
      <c r="K30" s="280">
        <v>0</v>
      </c>
      <c r="L30" s="280">
        <v>0</v>
      </c>
      <c r="M30" s="278">
        <f t="shared" si="1"/>
        <v>40</v>
      </c>
      <c r="N30" s="278">
        <f t="shared" si="1"/>
        <v>13620</v>
      </c>
      <c r="O30" s="387"/>
    </row>
    <row r="31" spans="1:15" x14ac:dyDescent="0.4">
      <c r="A31" s="293">
        <v>24</v>
      </c>
      <c r="B31" s="169" t="s">
        <v>67</v>
      </c>
      <c r="C31" s="293">
        <v>12</v>
      </c>
      <c r="D31" s="294" t="s">
        <v>65</v>
      </c>
      <c r="E31" s="293" t="s">
        <v>7</v>
      </c>
      <c r="F31" s="293" t="s">
        <v>3</v>
      </c>
      <c r="G31" s="45">
        <v>2541</v>
      </c>
      <c r="H31" s="179" t="s">
        <v>711</v>
      </c>
      <c r="I31" s="506">
        <v>471</v>
      </c>
      <c r="J31" s="310">
        <v>2050900</v>
      </c>
      <c r="K31" s="280">
        <v>0</v>
      </c>
      <c r="L31" s="280">
        <v>0</v>
      </c>
      <c r="M31" s="278">
        <f t="shared" si="1"/>
        <v>471</v>
      </c>
      <c r="N31" s="278">
        <f t="shared" si="1"/>
        <v>2050900</v>
      </c>
      <c r="O31" s="387"/>
    </row>
    <row r="32" spans="1:15" x14ac:dyDescent="0.4">
      <c r="A32" s="300">
        <v>25</v>
      </c>
      <c r="B32" s="298" t="s">
        <v>676</v>
      </c>
      <c r="C32" s="293">
        <v>1</v>
      </c>
      <c r="D32" s="294" t="s">
        <v>245</v>
      </c>
      <c r="E32" s="293" t="s">
        <v>7</v>
      </c>
      <c r="F32" s="293" t="s">
        <v>3</v>
      </c>
      <c r="G32" s="45">
        <v>2558</v>
      </c>
      <c r="H32" s="179" t="s">
        <v>677</v>
      </c>
      <c r="I32" s="506">
        <v>93</v>
      </c>
      <c r="J32" s="310">
        <v>141650</v>
      </c>
      <c r="K32" s="280">
        <v>0</v>
      </c>
      <c r="L32" s="280">
        <v>0</v>
      </c>
      <c r="M32" s="278">
        <f t="shared" si="1"/>
        <v>93</v>
      </c>
      <c r="N32" s="278">
        <f t="shared" si="1"/>
        <v>141650</v>
      </c>
      <c r="O32" s="276"/>
    </row>
    <row r="33" spans="1:15" x14ac:dyDescent="0.4">
      <c r="A33" s="307">
        <v>26</v>
      </c>
      <c r="B33" s="298" t="s">
        <v>678</v>
      </c>
      <c r="C33" s="293">
        <v>2</v>
      </c>
      <c r="D33" s="294" t="s">
        <v>245</v>
      </c>
      <c r="E33" s="293" t="s">
        <v>7</v>
      </c>
      <c r="F33" s="293" t="s">
        <v>3</v>
      </c>
      <c r="G33" s="45">
        <v>2542</v>
      </c>
      <c r="H33" s="179" t="s">
        <v>679</v>
      </c>
      <c r="I33" s="506">
        <v>75</v>
      </c>
      <c r="J33" s="310">
        <v>157392</v>
      </c>
      <c r="K33" s="280">
        <v>0</v>
      </c>
      <c r="L33" s="280">
        <v>0</v>
      </c>
      <c r="M33" s="278">
        <f t="shared" si="1"/>
        <v>75</v>
      </c>
      <c r="N33" s="278">
        <f t="shared" si="1"/>
        <v>157392</v>
      </c>
      <c r="O33" s="276"/>
    </row>
    <row r="34" spans="1:15" x14ac:dyDescent="0.4">
      <c r="A34" s="293">
        <v>27</v>
      </c>
      <c r="B34" s="298" t="s">
        <v>680</v>
      </c>
      <c r="C34" s="293">
        <v>3</v>
      </c>
      <c r="D34" s="294" t="s">
        <v>245</v>
      </c>
      <c r="E34" s="293" t="s">
        <v>7</v>
      </c>
      <c r="F34" s="293" t="s">
        <v>3</v>
      </c>
      <c r="G34" s="45">
        <v>2542</v>
      </c>
      <c r="H34" s="179" t="s">
        <v>681</v>
      </c>
      <c r="I34" s="506">
        <v>78</v>
      </c>
      <c r="J34" s="310">
        <v>117549</v>
      </c>
      <c r="K34" s="280">
        <v>0</v>
      </c>
      <c r="L34" s="280">
        <v>0</v>
      </c>
      <c r="M34" s="278">
        <f t="shared" si="1"/>
        <v>78</v>
      </c>
      <c r="N34" s="278">
        <f t="shared" si="1"/>
        <v>117549</v>
      </c>
      <c r="O34" s="276"/>
    </row>
    <row r="35" spans="1:15" x14ac:dyDescent="0.4">
      <c r="A35" s="300">
        <v>28</v>
      </c>
      <c r="B35" s="298" t="s">
        <v>246</v>
      </c>
      <c r="C35" s="293">
        <v>5</v>
      </c>
      <c r="D35" s="294" t="s">
        <v>245</v>
      </c>
      <c r="E35" s="293" t="s">
        <v>7</v>
      </c>
      <c r="F35" s="293" t="s">
        <v>3</v>
      </c>
      <c r="G35" s="45" t="s">
        <v>682</v>
      </c>
      <c r="H35" s="179" t="s">
        <v>247</v>
      </c>
      <c r="I35" s="506">
        <v>70</v>
      </c>
      <c r="J35" s="310">
        <v>7975</v>
      </c>
      <c r="K35" s="280">
        <v>0</v>
      </c>
      <c r="L35" s="280">
        <v>0</v>
      </c>
      <c r="M35" s="278">
        <f t="shared" si="1"/>
        <v>70</v>
      </c>
      <c r="N35" s="278">
        <f t="shared" si="1"/>
        <v>7975</v>
      </c>
      <c r="O35" s="276"/>
    </row>
    <row r="36" spans="1:15" x14ac:dyDescent="0.4">
      <c r="A36" s="307">
        <v>29</v>
      </c>
      <c r="B36" s="298" t="s">
        <v>688</v>
      </c>
      <c r="C36" s="293">
        <v>8</v>
      </c>
      <c r="D36" s="294" t="s">
        <v>689</v>
      </c>
      <c r="E36" s="293" t="s">
        <v>7</v>
      </c>
      <c r="F36" s="293" t="s">
        <v>3</v>
      </c>
      <c r="G36" s="45">
        <v>2549</v>
      </c>
      <c r="H36" s="179" t="s">
        <v>690</v>
      </c>
      <c r="I36" s="506">
        <v>211</v>
      </c>
      <c r="J36" s="310">
        <v>403790</v>
      </c>
      <c r="K36" s="280">
        <v>0</v>
      </c>
      <c r="L36" s="280">
        <v>0</v>
      </c>
      <c r="M36" s="278">
        <f t="shared" si="1"/>
        <v>211</v>
      </c>
      <c r="N36" s="278">
        <f t="shared" si="1"/>
        <v>403790</v>
      </c>
      <c r="O36" s="387"/>
    </row>
    <row r="37" spans="1:15" x14ac:dyDescent="0.4">
      <c r="A37" s="293">
        <v>30</v>
      </c>
      <c r="B37" s="298" t="s">
        <v>770</v>
      </c>
      <c r="C37" s="293">
        <v>1</v>
      </c>
      <c r="D37" s="294" t="s">
        <v>686</v>
      </c>
      <c r="E37" s="293" t="s">
        <v>7</v>
      </c>
      <c r="F37" s="293" t="s">
        <v>3</v>
      </c>
      <c r="G37" s="45">
        <v>2541</v>
      </c>
      <c r="H37" s="179" t="s">
        <v>771</v>
      </c>
      <c r="I37" s="506">
        <v>206</v>
      </c>
      <c r="J37" s="310">
        <v>2099662</v>
      </c>
      <c r="K37" s="280">
        <v>0</v>
      </c>
      <c r="L37" s="280">
        <v>0</v>
      </c>
      <c r="M37" s="278">
        <f t="shared" si="1"/>
        <v>206</v>
      </c>
      <c r="N37" s="278">
        <f t="shared" si="1"/>
        <v>2099662</v>
      </c>
      <c r="O37" s="247"/>
    </row>
    <row r="38" spans="1:15" x14ac:dyDescent="0.4">
      <c r="A38" s="300">
        <v>31</v>
      </c>
      <c r="B38" s="298" t="s">
        <v>685</v>
      </c>
      <c r="C38" s="293">
        <v>4</v>
      </c>
      <c r="D38" s="294" t="s">
        <v>686</v>
      </c>
      <c r="E38" s="293" t="s">
        <v>7</v>
      </c>
      <c r="F38" s="293" t="s">
        <v>3</v>
      </c>
      <c r="G38" s="45">
        <v>2542</v>
      </c>
      <c r="H38" s="179" t="s">
        <v>687</v>
      </c>
      <c r="I38" s="506">
        <v>124</v>
      </c>
      <c r="J38" s="310">
        <v>50949</v>
      </c>
      <c r="K38" s="280">
        <v>0</v>
      </c>
      <c r="L38" s="280">
        <v>0</v>
      </c>
      <c r="M38" s="278">
        <f t="shared" si="1"/>
        <v>124</v>
      </c>
      <c r="N38" s="278">
        <f t="shared" si="1"/>
        <v>50949</v>
      </c>
      <c r="O38" s="247"/>
    </row>
    <row r="39" spans="1:15" x14ac:dyDescent="0.4">
      <c r="A39" s="307">
        <v>32</v>
      </c>
      <c r="B39" s="298" t="s">
        <v>768</v>
      </c>
      <c r="C39" s="293">
        <v>7</v>
      </c>
      <c r="D39" s="294" t="s">
        <v>686</v>
      </c>
      <c r="E39" s="293" t="s">
        <v>7</v>
      </c>
      <c r="F39" s="293" t="s">
        <v>3</v>
      </c>
      <c r="G39" s="45">
        <v>2541</v>
      </c>
      <c r="H39" s="179" t="s">
        <v>769</v>
      </c>
      <c r="I39" s="506">
        <v>100</v>
      </c>
      <c r="J39" s="310">
        <v>475300</v>
      </c>
      <c r="K39" s="280">
        <v>0</v>
      </c>
      <c r="L39" s="280">
        <v>0</v>
      </c>
      <c r="M39" s="278">
        <f t="shared" si="1"/>
        <v>100</v>
      </c>
      <c r="N39" s="278">
        <f t="shared" si="1"/>
        <v>475300</v>
      </c>
      <c r="O39" s="247"/>
    </row>
    <row r="40" spans="1:15" x14ac:dyDescent="0.4">
      <c r="A40" s="293">
        <v>33</v>
      </c>
      <c r="B40" s="298" t="s">
        <v>691</v>
      </c>
      <c r="C40" s="293">
        <v>3</v>
      </c>
      <c r="D40" s="293" t="s">
        <v>70</v>
      </c>
      <c r="E40" s="293" t="s">
        <v>7</v>
      </c>
      <c r="F40" s="293" t="s">
        <v>3</v>
      </c>
      <c r="G40" s="295" t="s">
        <v>692</v>
      </c>
      <c r="H40" s="169" t="s">
        <v>693</v>
      </c>
      <c r="I40" s="507">
        <v>169</v>
      </c>
      <c r="J40" s="310">
        <v>1158400</v>
      </c>
      <c r="K40" s="280">
        <v>0</v>
      </c>
      <c r="L40" s="280">
        <v>0</v>
      </c>
      <c r="M40" s="278">
        <f t="shared" si="1"/>
        <v>169</v>
      </c>
      <c r="N40" s="278">
        <f t="shared" si="1"/>
        <v>1158400</v>
      </c>
      <c r="O40" s="387"/>
    </row>
    <row r="41" spans="1:15" x14ac:dyDescent="0.4">
      <c r="A41" s="300">
        <v>34</v>
      </c>
      <c r="B41" s="169" t="s">
        <v>694</v>
      </c>
      <c r="C41" s="293">
        <v>5</v>
      </c>
      <c r="D41" s="293" t="s">
        <v>70</v>
      </c>
      <c r="E41" s="293" t="s">
        <v>7</v>
      </c>
      <c r="F41" s="293" t="s">
        <v>3</v>
      </c>
      <c r="G41" s="295" t="s">
        <v>695</v>
      </c>
      <c r="H41" s="169" t="s">
        <v>696</v>
      </c>
      <c r="I41" s="507">
        <v>278</v>
      </c>
      <c r="J41" s="310">
        <v>1597400</v>
      </c>
      <c r="K41" s="280">
        <v>0</v>
      </c>
      <c r="L41" s="280">
        <v>0</v>
      </c>
      <c r="M41" s="278">
        <f t="shared" si="1"/>
        <v>278</v>
      </c>
      <c r="N41" s="278">
        <f t="shared" si="1"/>
        <v>1597400</v>
      </c>
      <c r="O41" s="387"/>
    </row>
    <row r="42" spans="1:15" x14ac:dyDescent="0.4">
      <c r="A42" s="307">
        <v>35</v>
      </c>
      <c r="B42" s="298" t="s">
        <v>69</v>
      </c>
      <c r="C42" s="293">
        <v>7</v>
      </c>
      <c r="D42" s="293" t="s">
        <v>70</v>
      </c>
      <c r="E42" s="293" t="s">
        <v>7</v>
      </c>
      <c r="F42" s="293" t="s">
        <v>3</v>
      </c>
      <c r="G42" s="295">
        <v>2531</v>
      </c>
      <c r="H42" s="169" t="s">
        <v>71</v>
      </c>
      <c r="I42" s="507">
        <v>708</v>
      </c>
      <c r="J42" s="310">
        <v>3583200</v>
      </c>
      <c r="K42" s="280">
        <v>0</v>
      </c>
      <c r="L42" s="280">
        <v>0</v>
      </c>
      <c r="M42" s="278">
        <f t="shared" si="1"/>
        <v>708</v>
      </c>
      <c r="N42" s="278">
        <f t="shared" si="1"/>
        <v>3583200</v>
      </c>
      <c r="O42" s="387"/>
    </row>
    <row r="43" spans="1:15" x14ac:dyDescent="0.4">
      <c r="A43" s="293">
        <v>36</v>
      </c>
      <c r="B43" s="169" t="s">
        <v>72</v>
      </c>
      <c r="C43" s="293">
        <v>9</v>
      </c>
      <c r="D43" s="293" t="s">
        <v>70</v>
      </c>
      <c r="E43" s="293" t="s">
        <v>7</v>
      </c>
      <c r="F43" s="293" t="s">
        <v>3</v>
      </c>
      <c r="G43" s="295">
        <v>2544</v>
      </c>
      <c r="H43" s="169" t="s">
        <v>73</v>
      </c>
      <c r="I43" s="507">
        <v>160</v>
      </c>
      <c r="J43" s="310">
        <v>964350</v>
      </c>
      <c r="K43" s="280">
        <v>0</v>
      </c>
      <c r="L43" s="280">
        <v>0</v>
      </c>
      <c r="M43" s="278">
        <f t="shared" si="1"/>
        <v>160</v>
      </c>
      <c r="N43" s="278">
        <f t="shared" si="1"/>
        <v>964350</v>
      </c>
      <c r="O43" s="387"/>
    </row>
    <row r="44" spans="1:15" x14ac:dyDescent="0.4">
      <c r="A44" s="300">
        <v>37</v>
      </c>
      <c r="B44" s="169" t="s">
        <v>694</v>
      </c>
      <c r="C44" s="293">
        <v>13</v>
      </c>
      <c r="D44" s="293" t="s">
        <v>70</v>
      </c>
      <c r="E44" s="293" t="s">
        <v>7</v>
      </c>
      <c r="F44" s="293" t="s">
        <v>3</v>
      </c>
      <c r="G44" s="295" t="s">
        <v>89</v>
      </c>
      <c r="H44" s="169" t="s">
        <v>772</v>
      </c>
      <c r="I44" s="507">
        <v>350</v>
      </c>
      <c r="J44" s="310">
        <v>2502160</v>
      </c>
      <c r="K44" s="280">
        <v>0</v>
      </c>
      <c r="L44" s="280">
        <v>0</v>
      </c>
      <c r="M44" s="278">
        <f t="shared" si="1"/>
        <v>350</v>
      </c>
      <c r="N44" s="278">
        <f t="shared" si="1"/>
        <v>2502160</v>
      </c>
      <c r="O44" s="387"/>
    </row>
    <row r="45" spans="1:15" x14ac:dyDescent="0.4">
      <c r="A45" s="307">
        <v>38</v>
      </c>
      <c r="B45" s="169" t="s">
        <v>74</v>
      </c>
      <c r="C45" s="293">
        <v>4</v>
      </c>
      <c r="D45" s="293" t="s">
        <v>75</v>
      </c>
      <c r="E45" s="293" t="s">
        <v>7</v>
      </c>
      <c r="F45" s="293" t="s">
        <v>3</v>
      </c>
      <c r="G45" s="295" t="s">
        <v>76</v>
      </c>
      <c r="H45" s="169" t="s">
        <v>77</v>
      </c>
      <c r="I45" s="507">
        <v>109</v>
      </c>
      <c r="J45" s="310">
        <v>108200</v>
      </c>
      <c r="K45" s="280">
        <v>0</v>
      </c>
      <c r="L45" s="280">
        <v>0</v>
      </c>
      <c r="M45" s="278">
        <f t="shared" ref="M45:N53" si="2">I45+K45</f>
        <v>109</v>
      </c>
      <c r="N45" s="278">
        <f t="shared" si="2"/>
        <v>108200</v>
      </c>
      <c r="O45" s="247"/>
    </row>
    <row r="46" spans="1:15" x14ac:dyDescent="0.4">
      <c r="A46" s="293">
        <v>39</v>
      </c>
      <c r="B46" s="169" t="s">
        <v>78</v>
      </c>
      <c r="C46" s="293">
        <v>6</v>
      </c>
      <c r="D46" s="293" t="s">
        <v>75</v>
      </c>
      <c r="E46" s="293" t="s">
        <v>7</v>
      </c>
      <c r="F46" s="293" t="s">
        <v>3</v>
      </c>
      <c r="G46" s="295" t="s">
        <v>79</v>
      </c>
      <c r="H46" s="169" t="s">
        <v>80</v>
      </c>
      <c r="I46" s="507">
        <v>221</v>
      </c>
      <c r="J46" s="310">
        <v>49700</v>
      </c>
      <c r="K46" s="280">
        <v>0</v>
      </c>
      <c r="L46" s="280">
        <v>0</v>
      </c>
      <c r="M46" s="278">
        <f t="shared" si="2"/>
        <v>221</v>
      </c>
      <c r="N46" s="278">
        <f t="shared" si="2"/>
        <v>49700</v>
      </c>
      <c r="O46" s="247"/>
    </row>
    <row r="47" spans="1:15" x14ac:dyDescent="0.4">
      <c r="A47" s="300">
        <v>40</v>
      </c>
      <c r="B47" s="169" t="s">
        <v>81</v>
      </c>
      <c r="C47" s="293">
        <v>10</v>
      </c>
      <c r="D47" s="293" t="s">
        <v>75</v>
      </c>
      <c r="E47" s="293" t="s">
        <v>7</v>
      </c>
      <c r="F47" s="293" t="s">
        <v>3</v>
      </c>
      <c r="G47" s="295" t="s">
        <v>82</v>
      </c>
      <c r="H47" s="169" t="s">
        <v>83</v>
      </c>
      <c r="I47" s="507">
        <v>200</v>
      </c>
      <c r="J47" s="310">
        <v>1304450</v>
      </c>
      <c r="K47" s="280">
        <v>0</v>
      </c>
      <c r="L47" s="280">
        <v>0</v>
      </c>
      <c r="M47" s="278">
        <f t="shared" si="2"/>
        <v>200</v>
      </c>
      <c r="N47" s="278">
        <f t="shared" si="2"/>
        <v>1304450</v>
      </c>
      <c r="O47" s="247"/>
    </row>
    <row r="48" spans="1:15" x14ac:dyDescent="0.4">
      <c r="A48" s="307">
        <v>41</v>
      </c>
      <c r="B48" s="169" t="s">
        <v>84</v>
      </c>
      <c r="C48" s="293">
        <v>13</v>
      </c>
      <c r="D48" s="293" t="s">
        <v>75</v>
      </c>
      <c r="E48" s="293" t="s">
        <v>7</v>
      </c>
      <c r="F48" s="293" t="s">
        <v>3</v>
      </c>
      <c r="G48" s="295" t="s">
        <v>85</v>
      </c>
      <c r="H48" s="169" t="s">
        <v>86</v>
      </c>
      <c r="I48" s="507">
        <v>271</v>
      </c>
      <c r="J48" s="310">
        <v>831200</v>
      </c>
      <c r="K48" s="280">
        <v>0</v>
      </c>
      <c r="L48" s="280">
        <v>0</v>
      </c>
      <c r="M48" s="278">
        <f t="shared" si="2"/>
        <v>271</v>
      </c>
      <c r="N48" s="278">
        <f t="shared" si="2"/>
        <v>831200</v>
      </c>
      <c r="O48" s="247"/>
    </row>
    <row r="49" spans="1:15" x14ac:dyDescent="0.4">
      <c r="A49" s="293">
        <v>42</v>
      </c>
      <c r="B49" s="169" t="s">
        <v>832</v>
      </c>
      <c r="C49" s="293">
        <v>15</v>
      </c>
      <c r="D49" s="293" t="s">
        <v>75</v>
      </c>
      <c r="E49" s="293" t="s">
        <v>7</v>
      </c>
      <c r="F49" s="293" t="s">
        <v>3</v>
      </c>
      <c r="G49" s="295" t="s">
        <v>758</v>
      </c>
      <c r="H49" s="169" t="s">
        <v>835</v>
      </c>
      <c r="I49" s="507">
        <v>136</v>
      </c>
      <c r="J49" s="310">
        <v>331500</v>
      </c>
      <c r="K49" s="280">
        <v>0</v>
      </c>
      <c r="L49" s="280">
        <v>0</v>
      </c>
      <c r="M49" s="278">
        <f t="shared" si="2"/>
        <v>136</v>
      </c>
      <c r="N49" s="278">
        <f t="shared" si="2"/>
        <v>331500</v>
      </c>
      <c r="O49" s="247"/>
    </row>
    <row r="50" spans="1:15" x14ac:dyDescent="0.4">
      <c r="A50" s="300">
        <v>43</v>
      </c>
      <c r="B50" s="169" t="s">
        <v>87</v>
      </c>
      <c r="C50" s="293">
        <v>4</v>
      </c>
      <c r="D50" s="293" t="s">
        <v>88</v>
      </c>
      <c r="E50" s="293" t="s">
        <v>7</v>
      </c>
      <c r="F50" s="293" t="s">
        <v>3</v>
      </c>
      <c r="G50" s="295" t="s">
        <v>89</v>
      </c>
      <c r="H50" s="169" t="s">
        <v>90</v>
      </c>
      <c r="I50" s="507">
        <v>135</v>
      </c>
      <c r="J50" s="310">
        <v>334000</v>
      </c>
      <c r="K50" s="280">
        <v>0</v>
      </c>
      <c r="L50" s="280">
        <v>0</v>
      </c>
      <c r="M50" s="278">
        <f t="shared" si="2"/>
        <v>135</v>
      </c>
      <c r="N50" s="278">
        <f t="shared" si="2"/>
        <v>334000</v>
      </c>
      <c r="O50" s="276"/>
    </row>
    <row r="51" spans="1:15" x14ac:dyDescent="0.4">
      <c r="A51" s="307">
        <v>44</v>
      </c>
      <c r="B51" s="298" t="s">
        <v>834</v>
      </c>
      <c r="C51" s="293">
        <v>2</v>
      </c>
      <c r="D51" s="294" t="s">
        <v>88</v>
      </c>
      <c r="E51" s="293" t="s">
        <v>7</v>
      </c>
      <c r="F51" s="293" t="s">
        <v>3</v>
      </c>
      <c r="G51" s="295" t="s">
        <v>82</v>
      </c>
      <c r="H51" s="169" t="s">
        <v>774</v>
      </c>
      <c r="I51" s="507">
        <v>418</v>
      </c>
      <c r="J51" s="310">
        <v>7307700</v>
      </c>
      <c r="K51" s="280">
        <v>0</v>
      </c>
      <c r="L51" s="280">
        <v>0</v>
      </c>
      <c r="M51" s="278">
        <f t="shared" si="2"/>
        <v>418</v>
      </c>
      <c r="N51" s="278">
        <f t="shared" si="2"/>
        <v>7307700</v>
      </c>
      <c r="O51" s="276"/>
    </row>
    <row r="52" spans="1:15" x14ac:dyDescent="0.4">
      <c r="A52" s="293">
        <v>45</v>
      </c>
      <c r="B52" s="298" t="s">
        <v>833</v>
      </c>
      <c r="C52" s="293">
        <v>6</v>
      </c>
      <c r="D52" s="294" t="s">
        <v>88</v>
      </c>
      <c r="E52" s="293" t="s">
        <v>7</v>
      </c>
      <c r="F52" s="293" t="s">
        <v>3</v>
      </c>
      <c r="G52" s="295" t="s">
        <v>181</v>
      </c>
      <c r="H52" s="169" t="s">
        <v>836</v>
      </c>
      <c r="I52" s="507">
        <v>310</v>
      </c>
      <c r="J52" s="310">
        <v>1514100</v>
      </c>
      <c r="K52" s="280">
        <v>0</v>
      </c>
      <c r="L52" s="280">
        <v>0</v>
      </c>
      <c r="M52" s="278">
        <f t="shared" si="2"/>
        <v>310</v>
      </c>
      <c r="N52" s="278">
        <f t="shared" si="2"/>
        <v>1514100</v>
      </c>
      <c r="O52" s="276"/>
    </row>
    <row r="53" spans="1:15" x14ac:dyDescent="0.4">
      <c r="A53" s="300">
        <v>46</v>
      </c>
      <c r="B53" s="298" t="s">
        <v>683</v>
      </c>
      <c r="C53" s="293">
        <v>7</v>
      </c>
      <c r="D53" s="294" t="s">
        <v>88</v>
      </c>
      <c r="E53" s="293" t="s">
        <v>7</v>
      </c>
      <c r="F53" s="293" t="s">
        <v>3</v>
      </c>
      <c r="G53" s="45">
        <v>2542</v>
      </c>
      <c r="H53" s="179" t="s">
        <v>684</v>
      </c>
      <c r="I53" s="507">
        <v>265</v>
      </c>
      <c r="J53" s="310">
        <v>1040089</v>
      </c>
      <c r="K53" s="280">
        <v>0</v>
      </c>
      <c r="L53" s="280">
        <v>0</v>
      </c>
      <c r="M53" s="278">
        <f t="shared" si="2"/>
        <v>265</v>
      </c>
      <c r="N53" s="278">
        <f t="shared" si="2"/>
        <v>1040089</v>
      </c>
      <c r="O53" s="276"/>
    </row>
    <row r="54" spans="1:15" ht="21.6" thickBot="1" x14ac:dyDescent="0.45">
      <c r="A54" s="287"/>
      <c r="B54" s="667" t="s">
        <v>2</v>
      </c>
      <c r="C54" s="668"/>
      <c r="D54" s="668"/>
      <c r="E54" s="668"/>
      <c r="F54" s="668"/>
      <c r="G54" s="668"/>
      <c r="H54" s="669"/>
      <c r="I54" s="508"/>
      <c r="J54" s="311">
        <f>SUM(J27:J53)</f>
        <v>29476156</v>
      </c>
      <c r="K54" s="312">
        <f t="shared" ref="K54:N54" si="3">SUM(K27:K53)</f>
        <v>0</v>
      </c>
      <c r="L54" s="311">
        <f t="shared" si="3"/>
        <v>0</v>
      </c>
      <c r="M54" s="311">
        <f t="shared" si="3"/>
        <v>6192</v>
      </c>
      <c r="N54" s="311">
        <f t="shared" si="3"/>
        <v>29476156</v>
      </c>
      <c r="O54" s="388"/>
    </row>
    <row r="55" spans="1:15" x14ac:dyDescent="0.4">
      <c r="A55" s="318">
        <v>47</v>
      </c>
      <c r="B55" s="298" t="s">
        <v>697</v>
      </c>
      <c r="C55" s="180">
        <v>2</v>
      </c>
      <c r="D55" s="180" t="s">
        <v>92</v>
      </c>
      <c r="E55" s="180" t="s">
        <v>9</v>
      </c>
      <c r="F55" s="180" t="s">
        <v>3</v>
      </c>
      <c r="G55" s="279">
        <v>2540</v>
      </c>
      <c r="H55" s="179" t="s">
        <v>700</v>
      </c>
      <c r="I55" s="506">
        <v>54</v>
      </c>
      <c r="J55" s="182">
        <v>107980</v>
      </c>
      <c r="K55" s="182">
        <v>0</v>
      </c>
      <c r="L55" s="182">
        <v>0</v>
      </c>
      <c r="M55" s="278">
        <f t="shared" ref="M55:N70" si="4">I55+K55</f>
        <v>54</v>
      </c>
      <c r="N55" s="278">
        <f t="shared" si="4"/>
        <v>107980</v>
      </c>
      <c r="O55" s="290"/>
    </row>
    <row r="56" spans="1:15" x14ac:dyDescent="0.4">
      <c r="A56" s="318">
        <v>48</v>
      </c>
      <c r="B56" s="322" t="s">
        <v>698</v>
      </c>
      <c r="C56" s="318">
        <v>3</v>
      </c>
      <c r="D56" s="319" t="s">
        <v>92</v>
      </c>
      <c r="E56" s="291" t="s">
        <v>9</v>
      </c>
      <c r="F56" s="291" t="s">
        <v>3</v>
      </c>
      <c r="G56" s="279">
        <v>2545</v>
      </c>
      <c r="H56" s="290" t="s">
        <v>699</v>
      </c>
      <c r="I56" s="509">
        <v>35</v>
      </c>
      <c r="J56" s="320">
        <v>25250</v>
      </c>
      <c r="K56" s="320">
        <v>0</v>
      </c>
      <c r="L56" s="320">
        <v>0</v>
      </c>
      <c r="M56" s="278">
        <f t="shared" si="4"/>
        <v>35</v>
      </c>
      <c r="N56" s="278">
        <f t="shared" si="4"/>
        <v>25250</v>
      </c>
      <c r="O56" s="290"/>
    </row>
    <row r="57" spans="1:15" x14ac:dyDescent="0.4">
      <c r="A57" s="318">
        <v>49</v>
      </c>
      <c r="B57" s="322" t="s">
        <v>91</v>
      </c>
      <c r="C57" s="318">
        <v>5</v>
      </c>
      <c r="D57" s="319" t="s">
        <v>92</v>
      </c>
      <c r="E57" s="291" t="s">
        <v>9</v>
      </c>
      <c r="F57" s="291" t="s">
        <v>3</v>
      </c>
      <c r="G57" s="345" t="s">
        <v>93</v>
      </c>
      <c r="H57" s="290" t="s">
        <v>94</v>
      </c>
      <c r="I57" s="509">
        <v>62</v>
      </c>
      <c r="J57" s="320">
        <v>38090</v>
      </c>
      <c r="K57" s="320">
        <v>0</v>
      </c>
      <c r="L57" s="320">
        <v>0</v>
      </c>
      <c r="M57" s="278">
        <f t="shared" si="4"/>
        <v>62</v>
      </c>
      <c r="N57" s="278">
        <f t="shared" si="4"/>
        <v>38090</v>
      </c>
      <c r="O57" s="290"/>
    </row>
    <row r="58" spans="1:15" x14ac:dyDescent="0.4">
      <c r="A58" s="318">
        <v>50</v>
      </c>
      <c r="B58" s="276" t="s">
        <v>95</v>
      </c>
      <c r="C58" s="180">
        <v>1</v>
      </c>
      <c r="D58" s="180" t="s">
        <v>96</v>
      </c>
      <c r="E58" s="180" t="s">
        <v>9</v>
      </c>
      <c r="F58" s="180" t="s">
        <v>3</v>
      </c>
      <c r="G58" s="346" t="s">
        <v>97</v>
      </c>
      <c r="H58" s="276" t="s">
        <v>98</v>
      </c>
      <c r="I58" s="506">
        <v>53</v>
      </c>
      <c r="J58" s="182">
        <v>19341</v>
      </c>
      <c r="K58" s="182">
        <v>0</v>
      </c>
      <c r="L58" s="182">
        <v>0</v>
      </c>
      <c r="M58" s="278">
        <f t="shared" si="4"/>
        <v>53</v>
      </c>
      <c r="N58" s="278">
        <f t="shared" si="4"/>
        <v>19341</v>
      </c>
      <c r="O58" s="276"/>
    </row>
    <row r="59" spans="1:15" x14ac:dyDescent="0.4">
      <c r="A59" s="318">
        <v>51</v>
      </c>
      <c r="B59" s="324" t="s">
        <v>701</v>
      </c>
      <c r="C59" s="180">
        <v>2</v>
      </c>
      <c r="D59" s="180" t="s">
        <v>96</v>
      </c>
      <c r="E59" s="180" t="s">
        <v>9</v>
      </c>
      <c r="F59" s="180" t="s">
        <v>3</v>
      </c>
      <c r="G59" s="279">
        <v>2544</v>
      </c>
      <c r="H59" s="276" t="s">
        <v>702</v>
      </c>
      <c r="I59" s="506">
        <v>50</v>
      </c>
      <c r="J59" s="182">
        <v>45120</v>
      </c>
      <c r="K59" s="182">
        <v>0</v>
      </c>
      <c r="L59" s="182">
        <v>0</v>
      </c>
      <c r="M59" s="278">
        <f t="shared" si="4"/>
        <v>50</v>
      </c>
      <c r="N59" s="278">
        <f t="shared" si="4"/>
        <v>45120</v>
      </c>
      <c r="O59" s="276"/>
    </row>
    <row r="60" spans="1:15" x14ac:dyDescent="0.4">
      <c r="A60" s="318">
        <v>52</v>
      </c>
      <c r="B60" s="324" t="s">
        <v>99</v>
      </c>
      <c r="C60" s="180">
        <v>3</v>
      </c>
      <c r="D60" s="180" t="s">
        <v>96</v>
      </c>
      <c r="E60" s="180" t="s">
        <v>9</v>
      </c>
      <c r="F60" s="180" t="s">
        <v>3</v>
      </c>
      <c r="G60" s="346" t="s">
        <v>100</v>
      </c>
      <c r="H60" s="276" t="s">
        <v>101</v>
      </c>
      <c r="I60" s="506">
        <v>30</v>
      </c>
      <c r="J60" s="182">
        <v>95272</v>
      </c>
      <c r="K60" s="182">
        <v>0</v>
      </c>
      <c r="L60" s="182">
        <v>0</v>
      </c>
      <c r="M60" s="278">
        <f t="shared" si="4"/>
        <v>30</v>
      </c>
      <c r="N60" s="278">
        <f t="shared" si="4"/>
        <v>95272</v>
      </c>
      <c r="O60" s="180"/>
    </row>
    <row r="61" spans="1:15" x14ac:dyDescent="0.4">
      <c r="A61" s="318">
        <v>53</v>
      </c>
      <c r="B61" s="298" t="s">
        <v>349</v>
      </c>
      <c r="C61" s="180">
        <v>4</v>
      </c>
      <c r="D61" s="180" t="s">
        <v>96</v>
      </c>
      <c r="E61" s="180" t="s">
        <v>9</v>
      </c>
      <c r="F61" s="180" t="s">
        <v>3</v>
      </c>
      <c r="G61" s="279">
        <v>2545</v>
      </c>
      <c r="H61" s="179" t="s">
        <v>335</v>
      </c>
      <c r="I61" s="506">
        <v>83</v>
      </c>
      <c r="J61" s="182">
        <v>150800</v>
      </c>
      <c r="K61" s="182">
        <v>0</v>
      </c>
      <c r="L61" s="182">
        <v>0</v>
      </c>
      <c r="M61" s="278">
        <f t="shared" si="4"/>
        <v>83</v>
      </c>
      <c r="N61" s="278">
        <f t="shared" si="4"/>
        <v>150800</v>
      </c>
      <c r="O61" s="180"/>
    </row>
    <row r="62" spans="1:15" x14ac:dyDescent="0.4">
      <c r="A62" s="318">
        <v>54</v>
      </c>
      <c r="B62" s="298" t="s">
        <v>703</v>
      </c>
      <c r="C62" s="180">
        <v>5</v>
      </c>
      <c r="D62" s="180" t="s">
        <v>96</v>
      </c>
      <c r="E62" s="180" t="s">
        <v>9</v>
      </c>
      <c r="F62" s="180" t="s">
        <v>3</v>
      </c>
      <c r="G62" s="279">
        <v>2530</v>
      </c>
      <c r="H62" s="179" t="s">
        <v>704</v>
      </c>
      <c r="I62" s="506">
        <v>92</v>
      </c>
      <c r="J62" s="182">
        <v>469333</v>
      </c>
      <c r="K62" s="182">
        <v>0</v>
      </c>
      <c r="L62" s="182">
        <v>0</v>
      </c>
      <c r="M62" s="278">
        <f t="shared" si="4"/>
        <v>92</v>
      </c>
      <c r="N62" s="278">
        <f t="shared" si="4"/>
        <v>469333</v>
      </c>
      <c r="O62" s="180"/>
    </row>
    <row r="63" spans="1:15" x14ac:dyDescent="0.4">
      <c r="A63" s="318">
        <v>55</v>
      </c>
      <c r="B63" s="298" t="s">
        <v>705</v>
      </c>
      <c r="C63" s="180">
        <v>1</v>
      </c>
      <c r="D63" s="180" t="s">
        <v>103</v>
      </c>
      <c r="E63" s="180" t="s">
        <v>9</v>
      </c>
      <c r="F63" s="180" t="s">
        <v>3</v>
      </c>
      <c r="G63" s="279">
        <v>2564</v>
      </c>
      <c r="H63" s="179" t="s">
        <v>706</v>
      </c>
      <c r="I63" s="506">
        <v>80</v>
      </c>
      <c r="J63" s="182">
        <v>28850</v>
      </c>
      <c r="K63" s="182">
        <v>0</v>
      </c>
      <c r="L63" s="182">
        <v>0</v>
      </c>
      <c r="M63" s="278">
        <f t="shared" si="4"/>
        <v>80</v>
      </c>
      <c r="N63" s="278">
        <f t="shared" si="4"/>
        <v>28850</v>
      </c>
      <c r="O63" s="180"/>
    </row>
    <row r="64" spans="1:15" x14ac:dyDescent="0.4">
      <c r="A64" s="318">
        <v>56</v>
      </c>
      <c r="B64" s="298" t="s">
        <v>340</v>
      </c>
      <c r="C64" s="180">
        <v>2</v>
      </c>
      <c r="D64" s="180" t="s">
        <v>103</v>
      </c>
      <c r="E64" s="180" t="s">
        <v>9</v>
      </c>
      <c r="F64" s="180" t="s">
        <v>3</v>
      </c>
      <c r="G64" s="279">
        <v>2558</v>
      </c>
      <c r="H64" s="169" t="s">
        <v>323</v>
      </c>
      <c r="I64" s="506">
        <v>47</v>
      </c>
      <c r="J64" s="182">
        <v>37200</v>
      </c>
      <c r="K64" s="182">
        <v>0</v>
      </c>
      <c r="L64" s="182">
        <v>0</v>
      </c>
      <c r="M64" s="278">
        <f t="shared" si="4"/>
        <v>47</v>
      </c>
      <c r="N64" s="278">
        <f t="shared" si="4"/>
        <v>37200</v>
      </c>
      <c r="O64" s="180"/>
    </row>
    <row r="65" spans="1:15" x14ac:dyDescent="0.4">
      <c r="A65" s="318">
        <v>57</v>
      </c>
      <c r="B65" s="276" t="s">
        <v>102</v>
      </c>
      <c r="C65" s="180">
        <v>4</v>
      </c>
      <c r="D65" s="180" t="s">
        <v>103</v>
      </c>
      <c r="E65" s="180" t="s">
        <v>9</v>
      </c>
      <c r="F65" s="180" t="s">
        <v>3</v>
      </c>
      <c r="G65" s="346" t="s">
        <v>93</v>
      </c>
      <c r="H65" s="276" t="s">
        <v>104</v>
      </c>
      <c r="I65" s="506">
        <v>48</v>
      </c>
      <c r="J65" s="182">
        <v>66110</v>
      </c>
      <c r="K65" s="182">
        <v>0</v>
      </c>
      <c r="L65" s="182">
        <v>0</v>
      </c>
      <c r="M65" s="278">
        <f t="shared" si="4"/>
        <v>48</v>
      </c>
      <c r="N65" s="278">
        <f t="shared" si="4"/>
        <v>66110</v>
      </c>
      <c r="O65" s="276"/>
    </row>
    <row r="66" spans="1:15" x14ac:dyDescent="0.4">
      <c r="A66" s="318">
        <v>58</v>
      </c>
      <c r="B66" s="298" t="s">
        <v>346</v>
      </c>
      <c r="C66" s="180">
        <v>5</v>
      </c>
      <c r="D66" s="180" t="s">
        <v>103</v>
      </c>
      <c r="E66" s="180" t="s">
        <v>9</v>
      </c>
      <c r="F66" s="180" t="s">
        <v>3</v>
      </c>
      <c r="G66" s="279">
        <v>2545</v>
      </c>
      <c r="H66" s="179" t="s">
        <v>332</v>
      </c>
      <c r="I66" s="506">
        <v>77</v>
      </c>
      <c r="J66" s="182">
        <v>150200</v>
      </c>
      <c r="K66" s="182">
        <v>0</v>
      </c>
      <c r="L66" s="182">
        <v>0</v>
      </c>
      <c r="M66" s="278">
        <f t="shared" si="4"/>
        <v>77</v>
      </c>
      <c r="N66" s="278">
        <f t="shared" si="4"/>
        <v>150200</v>
      </c>
      <c r="O66" s="276"/>
    </row>
    <row r="67" spans="1:15" x14ac:dyDescent="0.4">
      <c r="A67" s="318">
        <v>59</v>
      </c>
      <c r="B67" s="298" t="s">
        <v>345</v>
      </c>
      <c r="C67" s="180">
        <v>6</v>
      </c>
      <c r="D67" s="180" t="s">
        <v>103</v>
      </c>
      <c r="E67" s="180" t="s">
        <v>9</v>
      </c>
      <c r="F67" s="180" t="s">
        <v>3</v>
      </c>
      <c r="G67" s="279">
        <v>2546</v>
      </c>
      <c r="H67" s="179" t="s">
        <v>330</v>
      </c>
      <c r="I67" s="506">
        <v>45</v>
      </c>
      <c r="J67" s="182">
        <v>52200</v>
      </c>
      <c r="K67" s="182">
        <v>0</v>
      </c>
      <c r="L67" s="182">
        <v>0</v>
      </c>
      <c r="M67" s="278">
        <f t="shared" si="4"/>
        <v>45</v>
      </c>
      <c r="N67" s="278">
        <f t="shared" si="4"/>
        <v>52200</v>
      </c>
      <c r="O67" s="276"/>
    </row>
    <row r="68" spans="1:15" x14ac:dyDescent="0.4">
      <c r="A68" s="318">
        <v>60</v>
      </c>
      <c r="B68" s="298" t="s">
        <v>345</v>
      </c>
      <c r="C68" s="180">
        <v>7</v>
      </c>
      <c r="D68" s="180" t="s">
        <v>103</v>
      </c>
      <c r="E68" s="180" t="s">
        <v>9</v>
      </c>
      <c r="F68" s="180" t="s">
        <v>3</v>
      </c>
      <c r="G68" s="279">
        <v>2567</v>
      </c>
      <c r="H68" s="179" t="s">
        <v>331</v>
      </c>
      <c r="I68" s="506">
        <v>64</v>
      </c>
      <c r="J68" s="182">
        <v>116360</v>
      </c>
      <c r="K68" s="182">
        <v>0</v>
      </c>
      <c r="L68" s="182">
        <v>0</v>
      </c>
      <c r="M68" s="278">
        <f t="shared" si="4"/>
        <v>64</v>
      </c>
      <c r="N68" s="278">
        <f t="shared" si="4"/>
        <v>116360</v>
      </c>
      <c r="O68" s="276"/>
    </row>
    <row r="69" spans="1:15" x14ac:dyDescent="0.4">
      <c r="A69" s="318">
        <v>61</v>
      </c>
      <c r="B69" s="298" t="s">
        <v>339</v>
      </c>
      <c r="C69" s="180">
        <v>8</v>
      </c>
      <c r="D69" s="180" t="s">
        <v>103</v>
      </c>
      <c r="E69" s="180" t="s">
        <v>9</v>
      </c>
      <c r="F69" s="180" t="s">
        <v>3</v>
      </c>
      <c r="G69" s="279">
        <v>2542</v>
      </c>
      <c r="H69" s="347" t="s">
        <v>707</v>
      </c>
      <c r="I69" s="506">
        <v>44</v>
      </c>
      <c r="J69" s="182">
        <v>220400</v>
      </c>
      <c r="K69" s="182">
        <v>0</v>
      </c>
      <c r="L69" s="182">
        <v>0</v>
      </c>
      <c r="M69" s="278">
        <f t="shared" si="4"/>
        <v>44</v>
      </c>
      <c r="N69" s="278">
        <f t="shared" si="4"/>
        <v>220400</v>
      </c>
      <c r="O69" s="276"/>
    </row>
    <row r="70" spans="1:15" x14ac:dyDescent="0.4">
      <c r="A70" s="318">
        <v>62</v>
      </c>
      <c r="B70" s="298" t="s">
        <v>339</v>
      </c>
      <c r="C70" s="180">
        <v>9</v>
      </c>
      <c r="D70" s="180" t="s">
        <v>103</v>
      </c>
      <c r="E70" s="180" t="s">
        <v>9</v>
      </c>
      <c r="F70" s="180" t="s">
        <v>3</v>
      </c>
      <c r="G70" s="279">
        <v>2560</v>
      </c>
      <c r="H70" s="179" t="s">
        <v>322</v>
      </c>
      <c r="I70" s="506">
        <v>41</v>
      </c>
      <c r="J70" s="182">
        <v>53500</v>
      </c>
      <c r="K70" s="182">
        <v>0</v>
      </c>
      <c r="L70" s="182">
        <v>0</v>
      </c>
      <c r="M70" s="278">
        <f t="shared" si="4"/>
        <v>41</v>
      </c>
      <c r="N70" s="278">
        <f t="shared" si="4"/>
        <v>53500</v>
      </c>
      <c r="O70" s="276"/>
    </row>
    <row r="71" spans="1:15" x14ac:dyDescent="0.4">
      <c r="A71" s="318">
        <v>63</v>
      </c>
      <c r="B71" s="298" t="s">
        <v>347</v>
      </c>
      <c r="C71" s="180">
        <v>1</v>
      </c>
      <c r="D71" s="180" t="s">
        <v>9</v>
      </c>
      <c r="E71" s="180" t="s">
        <v>9</v>
      </c>
      <c r="F71" s="180" t="s">
        <v>3</v>
      </c>
      <c r="G71" s="279">
        <v>2558</v>
      </c>
      <c r="H71" s="179" t="s">
        <v>333</v>
      </c>
      <c r="I71" s="506">
        <v>66</v>
      </c>
      <c r="J71" s="182">
        <v>153400</v>
      </c>
      <c r="K71" s="182">
        <v>0</v>
      </c>
      <c r="L71" s="182">
        <v>0</v>
      </c>
      <c r="M71" s="278">
        <f t="shared" ref="M71:N80" si="5">I71+K71</f>
        <v>66</v>
      </c>
      <c r="N71" s="278">
        <f t="shared" si="5"/>
        <v>153400</v>
      </c>
      <c r="O71" s="276"/>
    </row>
    <row r="72" spans="1:15" x14ac:dyDescent="0.4">
      <c r="A72" s="318">
        <v>64</v>
      </c>
      <c r="B72" s="298" t="s">
        <v>336</v>
      </c>
      <c r="C72" s="180">
        <v>4</v>
      </c>
      <c r="D72" s="180" t="s">
        <v>9</v>
      </c>
      <c r="E72" s="180" t="s">
        <v>9</v>
      </c>
      <c r="F72" s="180" t="s">
        <v>3</v>
      </c>
      <c r="G72" s="279">
        <v>2560</v>
      </c>
      <c r="H72" s="179" t="s">
        <v>319</v>
      </c>
      <c r="I72" s="506">
        <v>60</v>
      </c>
      <c r="J72" s="182">
        <v>131300</v>
      </c>
      <c r="K72" s="182">
        <v>0</v>
      </c>
      <c r="L72" s="182">
        <v>0</v>
      </c>
      <c r="M72" s="278">
        <f t="shared" si="5"/>
        <v>60</v>
      </c>
      <c r="N72" s="278">
        <f t="shared" si="5"/>
        <v>131300</v>
      </c>
      <c r="O72" s="276"/>
    </row>
    <row r="73" spans="1:15" x14ac:dyDescent="0.4">
      <c r="A73" s="318">
        <v>65</v>
      </c>
      <c r="B73" s="298" t="s">
        <v>337</v>
      </c>
      <c r="C73" s="180">
        <v>5</v>
      </c>
      <c r="D73" s="180" t="s">
        <v>9</v>
      </c>
      <c r="E73" s="180" t="s">
        <v>9</v>
      </c>
      <c r="F73" s="180" t="s">
        <v>3</v>
      </c>
      <c r="G73" s="279">
        <v>2546</v>
      </c>
      <c r="H73" s="179" t="s">
        <v>320</v>
      </c>
      <c r="I73" s="506">
        <v>34</v>
      </c>
      <c r="J73" s="182">
        <v>76360</v>
      </c>
      <c r="K73" s="182">
        <v>0</v>
      </c>
      <c r="L73" s="182">
        <v>0</v>
      </c>
      <c r="M73" s="278">
        <f t="shared" si="5"/>
        <v>34</v>
      </c>
      <c r="N73" s="278">
        <f t="shared" si="5"/>
        <v>76360</v>
      </c>
      <c r="O73" s="276"/>
    </row>
    <row r="74" spans="1:15" x14ac:dyDescent="0.4">
      <c r="A74" s="318">
        <v>66</v>
      </c>
      <c r="B74" s="298" t="s">
        <v>342</v>
      </c>
      <c r="C74" s="180">
        <v>6</v>
      </c>
      <c r="D74" s="180" t="s">
        <v>9</v>
      </c>
      <c r="E74" s="180" t="s">
        <v>9</v>
      </c>
      <c r="F74" s="180" t="s">
        <v>3</v>
      </c>
      <c r="G74" s="279">
        <v>2546</v>
      </c>
      <c r="H74" s="179" t="s">
        <v>326</v>
      </c>
      <c r="I74" s="506">
        <v>59</v>
      </c>
      <c r="J74" s="182">
        <v>13000</v>
      </c>
      <c r="K74" s="182">
        <v>0</v>
      </c>
      <c r="L74" s="182">
        <v>0</v>
      </c>
      <c r="M74" s="278">
        <f t="shared" si="5"/>
        <v>59</v>
      </c>
      <c r="N74" s="278">
        <f t="shared" si="5"/>
        <v>13000</v>
      </c>
      <c r="O74" s="276"/>
    </row>
    <row r="75" spans="1:15" x14ac:dyDescent="0.4">
      <c r="A75" s="318">
        <v>67</v>
      </c>
      <c r="B75" s="298" t="s">
        <v>708</v>
      </c>
      <c r="C75" s="180">
        <v>8</v>
      </c>
      <c r="D75" s="180" t="s">
        <v>9</v>
      </c>
      <c r="E75" s="180" t="s">
        <v>9</v>
      </c>
      <c r="F75" s="180" t="s">
        <v>3</v>
      </c>
      <c r="G75" s="279">
        <v>2566</v>
      </c>
      <c r="H75" s="179" t="s">
        <v>709</v>
      </c>
      <c r="I75" s="506">
        <v>20</v>
      </c>
      <c r="J75" s="182">
        <v>106250</v>
      </c>
      <c r="K75" s="182">
        <v>0</v>
      </c>
      <c r="L75" s="182">
        <v>0</v>
      </c>
      <c r="M75" s="278">
        <f t="shared" si="5"/>
        <v>20</v>
      </c>
      <c r="N75" s="278">
        <f t="shared" si="5"/>
        <v>106250</v>
      </c>
      <c r="O75" s="276"/>
    </row>
    <row r="76" spans="1:15" x14ac:dyDescent="0.4">
      <c r="A76" s="318">
        <v>68</v>
      </c>
      <c r="B76" s="298" t="s">
        <v>721</v>
      </c>
      <c r="C76" s="180">
        <v>9</v>
      </c>
      <c r="D76" s="180" t="s">
        <v>9</v>
      </c>
      <c r="E76" s="180" t="s">
        <v>9</v>
      </c>
      <c r="F76" s="180" t="s">
        <v>3</v>
      </c>
      <c r="G76" s="279">
        <v>2545</v>
      </c>
      <c r="H76" s="169" t="s">
        <v>321</v>
      </c>
      <c r="I76" s="506">
        <v>43</v>
      </c>
      <c r="J76" s="182">
        <v>32800</v>
      </c>
      <c r="K76" s="182">
        <v>0</v>
      </c>
      <c r="L76" s="182">
        <v>0</v>
      </c>
      <c r="M76" s="278">
        <f t="shared" si="5"/>
        <v>43</v>
      </c>
      <c r="N76" s="278">
        <f t="shared" si="5"/>
        <v>32800</v>
      </c>
      <c r="O76" s="276"/>
    </row>
    <row r="77" spans="1:15" x14ac:dyDescent="0.4">
      <c r="A77" s="318">
        <v>69</v>
      </c>
      <c r="B77" s="298" t="s">
        <v>722</v>
      </c>
      <c r="C77" s="180">
        <v>9</v>
      </c>
      <c r="D77" s="180" t="s">
        <v>9</v>
      </c>
      <c r="E77" s="180" t="s">
        <v>9</v>
      </c>
      <c r="F77" s="180" t="s">
        <v>3</v>
      </c>
      <c r="G77" s="279">
        <v>2565</v>
      </c>
      <c r="H77" s="179" t="s">
        <v>710</v>
      </c>
      <c r="I77" s="506">
        <v>28</v>
      </c>
      <c r="J77" s="182">
        <v>3620</v>
      </c>
      <c r="K77" s="182">
        <v>0</v>
      </c>
      <c r="L77" s="182">
        <v>0</v>
      </c>
      <c r="M77" s="278">
        <f t="shared" si="5"/>
        <v>28</v>
      </c>
      <c r="N77" s="278">
        <f t="shared" si="5"/>
        <v>3620</v>
      </c>
      <c r="O77" s="276"/>
    </row>
    <row r="78" spans="1:15" x14ac:dyDescent="0.4">
      <c r="A78" s="318">
        <v>70</v>
      </c>
      <c r="B78" s="298" t="s">
        <v>341</v>
      </c>
      <c r="C78" s="180">
        <v>1</v>
      </c>
      <c r="D78" s="180" t="s">
        <v>324</v>
      </c>
      <c r="E78" s="180" t="s">
        <v>9</v>
      </c>
      <c r="F78" s="180" t="s">
        <v>3</v>
      </c>
      <c r="G78" s="279">
        <v>2544</v>
      </c>
      <c r="H78" s="179" t="s">
        <v>325</v>
      </c>
      <c r="I78" s="506">
        <v>71</v>
      </c>
      <c r="J78" s="182">
        <v>316570</v>
      </c>
      <c r="K78" s="182">
        <v>0</v>
      </c>
      <c r="L78" s="182">
        <v>0</v>
      </c>
      <c r="M78" s="278">
        <f t="shared" si="5"/>
        <v>71</v>
      </c>
      <c r="N78" s="278">
        <f t="shared" si="5"/>
        <v>316570</v>
      </c>
      <c r="O78" s="276"/>
    </row>
    <row r="79" spans="1:15" x14ac:dyDescent="0.4">
      <c r="A79" s="318">
        <v>71</v>
      </c>
      <c r="B79" s="298" t="s">
        <v>344</v>
      </c>
      <c r="C79" s="180">
        <v>1</v>
      </c>
      <c r="D79" s="180" t="s">
        <v>328</v>
      </c>
      <c r="E79" s="180" t="s">
        <v>9</v>
      </c>
      <c r="F79" s="180" t="s">
        <v>3</v>
      </c>
      <c r="G79" s="279">
        <v>2546</v>
      </c>
      <c r="H79" s="179" t="s">
        <v>329</v>
      </c>
      <c r="I79" s="506">
        <v>198</v>
      </c>
      <c r="J79" s="182">
        <v>317276</v>
      </c>
      <c r="K79" s="182">
        <v>0</v>
      </c>
      <c r="L79" s="182">
        <v>0</v>
      </c>
      <c r="M79" s="278">
        <f t="shared" si="5"/>
        <v>198</v>
      </c>
      <c r="N79" s="278">
        <f t="shared" si="5"/>
        <v>317276</v>
      </c>
      <c r="O79" s="276"/>
    </row>
    <row r="80" spans="1:15" x14ac:dyDescent="0.4">
      <c r="A80" s="318">
        <v>72</v>
      </c>
      <c r="B80" s="298" t="s">
        <v>348</v>
      </c>
      <c r="C80" s="180">
        <v>2</v>
      </c>
      <c r="D80" s="180" t="s">
        <v>328</v>
      </c>
      <c r="E80" s="180" t="s">
        <v>9</v>
      </c>
      <c r="F80" s="180" t="s">
        <v>3</v>
      </c>
      <c r="G80" s="279">
        <v>2544</v>
      </c>
      <c r="H80" s="179" t="s">
        <v>334</v>
      </c>
      <c r="I80" s="506">
        <v>43</v>
      </c>
      <c r="J80" s="182">
        <v>26000</v>
      </c>
      <c r="K80" s="182">
        <v>0</v>
      </c>
      <c r="L80" s="182">
        <v>0</v>
      </c>
      <c r="M80" s="278">
        <f t="shared" si="5"/>
        <v>43</v>
      </c>
      <c r="N80" s="278">
        <f t="shared" si="5"/>
        <v>26000</v>
      </c>
      <c r="O80" s="276"/>
    </row>
    <row r="81" spans="1:15" ht="21.6" thickBot="1" x14ac:dyDescent="0.45">
      <c r="A81" s="285"/>
      <c r="B81" s="327"/>
      <c r="C81" s="285"/>
      <c r="D81" s="285" t="s">
        <v>2</v>
      </c>
      <c r="E81" s="326"/>
      <c r="F81" s="326"/>
      <c r="G81" s="285"/>
      <c r="H81" s="326"/>
      <c r="I81" s="510"/>
      <c r="J81" s="328">
        <f>SUM(J55:J80)</f>
        <v>2852582</v>
      </c>
      <c r="K81" s="329">
        <f>SUM(K55:K80)</f>
        <v>0</v>
      </c>
      <c r="L81" s="328">
        <f>SUM(L55:L80)</f>
        <v>0</v>
      </c>
      <c r="M81" s="328">
        <f>SUM(M55:M80)</f>
        <v>1527</v>
      </c>
      <c r="N81" s="328">
        <f>SUM(N55:N80)</f>
        <v>2852582</v>
      </c>
      <c r="O81" s="282"/>
    </row>
    <row r="82" spans="1:15" x14ac:dyDescent="0.4">
      <c r="A82" s="307">
        <v>73</v>
      </c>
      <c r="B82" s="317" t="s">
        <v>105</v>
      </c>
      <c r="C82" s="318">
        <v>1</v>
      </c>
      <c r="D82" s="319" t="s">
        <v>106</v>
      </c>
      <c r="E82" s="291" t="s">
        <v>12</v>
      </c>
      <c r="F82" s="291" t="s">
        <v>3</v>
      </c>
      <c r="G82" s="291" t="s">
        <v>107</v>
      </c>
      <c r="H82" s="290" t="s">
        <v>108</v>
      </c>
      <c r="I82" s="509">
        <v>351</v>
      </c>
      <c r="J82" s="320">
        <v>208850</v>
      </c>
      <c r="K82" s="321">
        <v>0</v>
      </c>
      <c r="L82" s="320">
        <v>0</v>
      </c>
      <c r="M82" s="278">
        <f t="shared" ref="M82:N96" si="6">I82+K82</f>
        <v>351</v>
      </c>
      <c r="N82" s="278">
        <f t="shared" si="6"/>
        <v>208850</v>
      </c>
      <c r="O82" s="290"/>
    </row>
    <row r="83" spans="1:15" x14ac:dyDescent="0.4">
      <c r="A83" s="307">
        <v>74</v>
      </c>
      <c r="B83" s="322" t="s">
        <v>968</v>
      </c>
      <c r="C83" s="318">
        <v>2</v>
      </c>
      <c r="D83" s="319" t="s">
        <v>106</v>
      </c>
      <c r="E83" s="291" t="s">
        <v>12</v>
      </c>
      <c r="F83" s="291" t="s">
        <v>3</v>
      </c>
      <c r="G83" s="291" t="s">
        <v>975</v>
      </c>
      <c r="H83" s="290" t="s">
        <v>969</v>
      </c>
      <c r="I83" s="509">
        <v>20</v>
      </c>
      <c r="J83" s="320">
        <v>1000</v>
      </c>
      <c r="K83" s="321">
        <v>0</v>
      </c>
      <c r="L83" s="320">
        <v>0</v>
      </c>
      <c r="M83" s="278">
        <f t="shared" si="6"/>
        <v>20</v>
      </c>
      <c r="N83" s="278">
        <f t="shared" si="6"/>
        <v>1000</v>
      </c>
      <c r="O83" s="291"/>
    </row>
    <row r="84" spans="1:15" x14ac:dyDescent="0.4">
      <c r="A84" s="307">
        <v>75</v>
      </c>
      <c r="B84" s="322" t="s">
        <v>984</v>
      </c>
      <c r="C84" s="318">
        <v>3</v>
      </c>
      <c r="D84" s="319" t="s">
        <v>106</v>
      </c>
      <c r="E84" s="291" t="s">
        <v>12</v>
      </c>
      <c r="F84" s="291" t="s">
        <v>3</v>
      </c>
      <c r="G84" s="323" t="s">
        <v>985</v>
      </c>
      <c r="H84" s="290" t="s">
        <v>986</v>
      </c>
      <c r="I84" s="509">
        <v>45</v>
      </c>
      <c r="J84" s="320">
        <v>11500</v>
      </c>
      <c r="K84" s="321">
        <v>0</v>
      </c>
      <c r="L84" s="320">
        <v>0</v>
      </c>
      <c r="M84" s="278">
        <f t="shared" si="6"/>
        <v>45</v>
      </c>
      <c r="N84" s="278">
        <f t="shared" si="6"/>
        <v>11500</v>
      </c>
      <c r="O84" s="291"/>
    </row>
    <row r="85" spans="1:15" x14ac:dyDescent="0.4">
      <c r="A85" s="307">
        <v>76</v>
      </c>
      <c r="B85" s="322" t="s">
        <v>792</v>
      </c>
      <c r="C85" s="318">
        <v>5</v>
      </c>
      <c r="D85" s="319" t="s">
        <v>106</v>
      </c>
      <c r="E85" s="291" t="s">
        <v>12</v>
      </c>
      <c r="F85" s="291" t="s">
        <v>3</v>
      </c>
      <c r="G85" s="291" t="s">
        <v>793</v>
      </c>
      <c r="H85" s="290" t="s">
        <v>794</v>
      </c>
      <c r="I85" s="509">
        <v>134</v>
      </c>
      <c r="J85" s="320">
        <v>22874</v>
      </c>
      <c r="K85" s="321">
        <v>0</v>
      </c>
      <c r="L85" s="320">
        <v>0</v>
      </c>
      <c r="M85" s="278">
        <f t="shared" si="6"/>
        <v>134</v>
      </c>
      <c r="N85" s="278">
        <f t="shared" si="6"/>
        <v>22874</v>
      </c>
      <c r="O85" s="276"/>
    </row>
    <row r="86" spans="1:15" x14ac:dyDescent="0.4">
      <c r="A86" s="307">
        <v>77</v>
      </c>
      <c r="B86" s="322" t="s">
        <v>735</v>
      </c>
      <c r="C86" s="318">
        <v>2</v>
      </c>
      <c r="D86" s="319" t="s">
        <v>736</v>
      </c>
      <c r="E86" s="291" t="s">
        <v>12</v>
      </c>
      <c r="F86" s="291" t="s">
        <v>3</v>
      </c>
      <c r="G86" s="323">
        <v>243478</v>
      </c>
      <c r="H86" s="290" t="s">
        <v>737</v>
      </c>
      <c r="I86" s="509">
        <v>70</v>
      </c>
      <c r="J86" s="320">
        <v>12500</v>
      </c>
      <c r="K86" s="321">
        <v>0</v>
      </c>
      <c r="L86" s="320">
        <v>0</v>
      </c>
      <c r="M86" s="278">
        <f t="shared" si="6"/>
        <v>70</v>
      </c>
      <c r="N86" s="278">
        <f t="shared" si="6"/>
        <v>12500</v>
      </c>
      <c r="O86" s="276"/>
    </row>
    <row r="87" spans="1:15" x14ac:dyDescent="0.4">
      <c r="A87" s="307">
        <v>78</v>
      </c>
      <c r="B87" s="322" t="s">
        <v>981</v>
      </c>
      <c r="C87" s="318">
        <v>2</v>
      </c>
      <c r="D87" s="319" t="s">
        <v>802</v>
      </c>
      <c r="E87" s="291" t="s">
        <v>12</v>
      </c>
      <c r="F87" s="291" t="s">
        <v>3</v>
      </c>
      <c r="G87" s="323" t="s">
        <v>982</v>
      </c>
      <c r="H87" s="290" t="s">
        <v>983</v>
      </c>
      <c r="I87" s="509">
        <v>85</v>
      </c>
      <c r="J87" s="320">
        <v>21897</v>
      </c>
      <c r="K87" s="321">
        <v>0</v>
      </c>
      <c r="L87" s="320">
        <v>0</v>
      </c>
      <c r="M87" s="278">
        <f t="shared" si="6"/>
        <v>85</v>
      </c>
      <c r="N87" s="278">
        <f t="shared" si="6"/>
        <v>21897</v>
      </c>
      <c r="O87" s="276"/>
    </row>
    <row r="88" spans="1:15" x14ac:dyDescent="0.4">
      <c r="A88" s="307">
        <v>79</v>
      </c>
      <c r="B88" s="322" t="s">
        <v>801</v>
      </c>
      <c r="C88" s="318">
        <v>5</v>
      </c>
      <c r="D88" s="319" t="s">
        <v>802</v>
      </c>
      <c r="E88" s="291" t="s">
        <v>12</v>
      </c>
      <c r="F88" s="291" t="s">
        <v>3</v>
      </c>
      <c r="G88" s="323" t="s">
        <v>803</v>
      </c>
      <c r="H88" s="290" t="s">
        <v>804</v>
      </c>
      <c r="I88" s="509">
        <v>35</v>
      </c>
      <c r="J88" s="320">
        <v>4500</v>
      </c>
      <c r="K88" s="321">
        <v>0</v>
      </c>
      <c r="L88" s="320">
        <v>0</v>
      </c>
      <c r="M88" s="278">
        <f t="shared" si="6"/>
        <v>35</v>
      </c>
      <c r="N88" s="278">
        <f t="shared" si="6"/>
        <v>4500</v>
      </c>
      <c r="O88" s="180"/>
    </row>
    <row r="89" spans="1:15" x14ac:dyDescent="0.4">
      <c r="A89" s="307">
        <v>80</v>
      </c>
      <c r="B89" s="324" t="s">
        <v>738</v>
      </c>
      <c r="C89" s="180">
        <v>2</v>
      </c>
      <c r="D89" s="180" t="s">
        <v>110</v>
      </c>
      <c r="E89" s="180" t="s">
        <v>12</v>
      </c>
      <c r="F89" s="180" t="s">
        <v>3</v>
      </c>
      <c r="G89" s="180" t="s">
        <v>739</v>
      </c>
      <c r="H89" s="276" t="s">
        <v>734</v>
      </c>
      <c r="I89" s="506">
        <v>60</v>
      </c>
      <c r="J89" s="182">
        <v>18000</v>
      </c>
      <c r="K89" s="325">
        <v>0</v>
      </c>
      <c r="L89" s="182">
        <v>0</v>
      </c>
      <c r="M89" s="278">
        <f t="shared" si="6"/>
        <v>60</v>
      </c>
      <c r="N89" s="278">
        <f t="shared" si="6"/>
        <v>18000</v>
      </c>
      <c r="O89" s="180"/>
    </row>
    <row r="90" spans="1:15" x14ac:dyDescent="0.4">
      <c r="A90" s="307">
        <v>81</v>
      </c>
      <c r="B90" s="324" t="s">
        <v>113</v>
      </c>
      <c r="C90" s="180">
        <v>3</v>
      </c>
      <c r="D90" s="180" t="s">
        <v>110</v>
      </c>
      <c r="E90" s="180" t="s">
        <v>12</v>
      </c>
      <c r="F90" s="180" t="s">
        <v>3</v>
      </c>
      <c r="G90" s="180" t="s">
        <v>114</v>
      </c>
      <c r="H90" s="276" t="s">
        <v>115</v>
      </c>
      <c r="I90" s="506">
        <v>155</v>
      </c>
      <c r="J90" s="182">
        <v>20000</v>
      </c>
      <c r="K90" s="325">
        <v>0</v>
      </c>
      <c r="L90" s="182">
        <v>0</v>
      </c>
      <c r="M90" s="278">
        <f t="shared" si="6"/>
        <v>155</v>
      </c>
      <c r="N90" s="278">
        <f t="shared" si="6"/>
        <v>20000</v>
      </c>
      <c r="O90" s="276"/>
    </row>
    <row r="91" spans="1:15" x14ac:dyDescent="0.4">
      <c r="A91" s="307">
        <v>82</v>
      </c>
      <c r="B91" s="324" t="s">
        <v>109</v>
      </c>
      <c r="C91" s="180">
        <v>4</v>
      </c>
      <c r="D91" s="180" t="s">
        <v>110</v>
      </c>
      <c r="E91" s="180" t="s">
        <v>12</v>
      </c>
      <c r="F91" s="180" t="s">
        <v>3</v>
      </c>
      <c r="G91" s="180" t="s">
        <v>111</v>
      </c>
      <c r="H91" s="276" t="s">
        <v>112</v>
      </c>
      <c r="I91" s="506">
        <v>215</v>
      </c>
      <c r="J91" s="182">
        <v>88100</v>
      </c>
      <c r="K91" s="325">
        <v>0</v>
      </c>
      <c r="L91" s="182">
        <v>0</v>
      </c>
      <c r="M91" s="278">
        <f t="shared" si="6"/>
        <v>215</v>
      </c>
      <c r="N91" s="278">
        <f t="shared" si="6"/>
        <v>88100</v>
      </c>
      <c r="O91" s="276"/>
    </row>
    <row r="92" spans="1:15" x14ac:dyDescent="0.4">
      <c r="A92" s="307">
        <v>83</v>
      </c>
      <c r="B92" s="324" t="s">
        <v>798</v>
      </c>
      <c r="C92" s="180">
        <v>6</v>
      </c>
      <c r="D92" s="180" t="s">
        <v>110</v>
      </c>
      <c r="E92" s="180" t="s">
        <v>12</v>
      </c>
      <c r="F92" s="180" t="s">
        <v>3</v>
      </c>
      <c r="G92" s="180" t="s">
        <v>799</v>
      </c>
      <c r="H92" s="276" t="s">
        <v>800</v>
      </c>
      <c r="I92" s="506">
        <v>82</v>
      </c>
      <c r="J92" s="182">
        <v>8000</v>
      </c>
      <c r="K92" s="325">
        <v>0</v>
      </c>
      <c r="L92" s="182">
        <v>0</v>
      </c>
      <c r="M92" s="278">
        <f t="shared" si="6"/>
        <v>82</v>
      </c>
      <c r="N92" s="278">
        <f t="shared" si="6"/>
        <v>8000</v>
      </c>
      <c r="O92" s="276"/>
    </row>
    <row r="93" spans="1:15" x14ac:dyDescent="0.4">
      <c r="A93" s="307">
        <v>84</v>
      </c>
      <c r="B93" s="324" t="s">
        <v>116</v>
      </c>
      <c r="C93" s="180">
        <v>9</v>
      </c>
      <c r="D93" s="180" t="s">
        <v>106</v>
      </c>
      <c r="E93" s="180" t="s">
        <v>12</v>
      </c>
      <c r="F93" s="180" t="s">
        <v>3</v>
      </c>
      <c r="G93" s="180" t="s">
        <v>117</v>
      </c>
      <c r="H93" s="276" t="s">
        <v>118</v>
      </c>
      <c r="I93" s="506">
        <v>119</v>
      </c>
      <c r="J93" s="182">
        <v>25500</v>
      </c>
      <c r="K93" s="325">
        <v>0</v>
      </c>
      <c r="L93" s="182">
        <v>0</v>
      </c>
      <c r="M93" s="278">
        <f t="shared" si="6"/>
        <v>119</v>
      </c>
      <c r="N93" s="278">
        <f t="shared" si="6"/>
        <v>25500</v>
      </c>
      <c r="O93" s="276"/>
    </row>
    <row r="94" spans="1:15" x14ac:dyDescent="0.4">
      <c r="A94" s="307">
        <v>85</v>
      </c>
      <c r="B94" s="324" t="s">
        <v>119</v>
      </c>
      <c r="C94" s="180">
        <v>5</v>
      </c>
      <c r="D94" s="180" t="s">
        <v>12</v>
      </c>
      <c r="E94" s="180" t="s">
        <v>12</v>
      </c>
      <c r="F94" s="180" t="s">
        <v>3</v>
      </c>
      <c r="G94" s="180" t="s">
        <v>120</v>
      </c>
      <c r="H94" s="276" t="s">
        <v>121</v>
      </c>
      <c r="I94" s="506">
        <v>40</v>
      </c>
      <c r="J94" s="325">
        <v>2800</v>
      </c>
      <c r="K94" s="325">
        <v>0</v>
      </c>
      <c r="L94" s="325">
        <v>0</v>
      </c>
      <c r="M94" s="278">
        <f t="shared" si="6"/>
        <v>40</v>
      </c>
      <c r="N94" s="278">
        <f t="shared" si="6"/>
        <v>2800</v>
      </c>
      <c r="O94" s="276"/>
    </row>
    <row r="95" spans="1:15" x14ac:dyDescent="0.4">
      <c r="A95" s="307">
        <v>86</v>
      </c>
      <c r="B95" s="324" t="s">
        <v>795</v>
      </c>
      <c r="C95" s="180">
        <v>7</v>
      </c>
      <c r="D95" s="180" t="s">
        <v>12</v>
      </c>
      <c r="E95" s="180" t="s">
        <v>12</v>
      </c>
      <c r="F95" s="180" t="s">
        <v>3</v>
      </c>
      <c r="G95" s="180" t="s">
        <v>796</v>
      </c>
      <c r="H95" s="276" t="s">
        <v>797</v>
      </c>
      <c r="I95" s="506">
        <v>89</v>
      </c>
      <c r="J95" s="325">
        <v>37549</v>
      </c>
      <c r="K95" s="325">
        <v>0</v>
      </c>
      <c r="L95" s="325">
        <v>0</v>
      </c>
      <c r="M95" s="278">
        <f t="shared" si="6"/>
        <v>89</v>
      </c>
      <c r="N95" s="278">
        <f t="shared" si="6"/>
        <v>37549</v>
      </c>
      <c r="O95" s="276"/>
    </row>
    <row r="96" spans="1:15" x14ac:dyDescent="0.4">
      <c r="A96" s="307">
        <v>87</v>
      </c>
      <c r="B96" s="324" t="s">
        <v>977</v>
      </c>
      <c r="C96" s="180">
        <v>9</v>
      </c>
      <c r="D96" s="180" t="s">
        <v>978</v>
      </c>
      <c r="E96" s="180" t="s">
        <v>12</v>
      </c>
      <c r="F96" s="180" t="s">
        <v>3</v>
      </c>
      <c r="G96" s="180" t="s">
        <v>979</v>
      </c>
      <c r="H96" s="276" t="s">
        <v>980</v>
      </c>
      <c r="I96" s="506">
        <v>45</v>
      </c>
      <c r="J96" s="325">
        <v>7300</v>
      </c>
      <c r="K96" s="325">
        <v>0</v>
      </c>
      <c r="L96" s="325">
        <v>0</v>
      </c>
      <c r="M96" s="278">
        <f t="shared" si="6"/>
        <v>45</v>
      </c>
      <c r="N96" s="278">
        <f t="shared" si="6"/>
        <v>7300</v>
      </c>
      <c r="O96" s="276"/>
    </row>
    <row r="97" spans="1:15" ht="21.6" thickBot="1" x14ac:dyDescent="0.45">
      <c r="A97" s="326"/>
      <c r="B97" s="327"/>
      <c r="C97" s="285"/>
      <c r="D97" s="285" t="s">
        <v>2</v>
      </c>
      <c r="E97" s="326"/>
      <c r="F97" s="326"/>
      <c r="G97" s="285"/>
      <c r="H97" s="326"/>
      <c r="I97" s="510"/>
      <c r="J97" s="328">
        <f>SUM(J82:J96)</f>
        <v>490370</v>
      </c>
      <c r="K97" s="329">
        <f>SUM(K82:K96)</f>
        <v>0</v>
      </c>
      <c r="L97" s="328">
        <f t="shared" ref="L97:N97" si="7">SUM(L82:L96)</f>
        <v>0</v>
      </c>
      <c r="M97" s="328">
        <f t="shared" si="7"/>
        <v>1545</v>
      </c>
      <c r="N97" s="328">
        <f t="shared" si="7"/>
        <v>490370</v>
      </c>
      <c r="O97" s="282"/>
    </row>
    <row r="98" spans="1:15" x14ac:dyDescent="0.4">
      <c r="A98" s="180">
        <v>88</v>
      </c>
      <c r="B98" s="276" t="s">
        <v>125</v>
      </c>
      <c r="C98" s="279">
        <v>6</v>
      </c>
      <c r="D98" s="348" t="s">
        <v>126</v>
      </c>
      <c r="E98" s="180" t="s">
        <v>8</v>
      </c>
      <c r="F98" s="180" t="s">
        <v>3</v>
      </c>
      <c r="G98" s="180">
        <v>2566</v>
      </c>
      <c r="H98" s="276" t="s">
        <v>127</v>
      </c>
      <c r="I98" s="506">
        <v>98</v>
      </c>
      <c r="J98" s="182">
        <v>4200</v>
      </c>
      <c r="K98" s="325">
        <v>0</v>
      </c>
      <c r="L98" s="182">
        <v>0</v>
      </c>
      <c r="M98" s="278">
        <f t="shared" ref="M98:N113" si="8">I98+K98</f>
        <v>98</v>
      </c>
      <c r="N98" s="278">
        <f t="shared" si="8"/>
        <v>4200</v>
      </c>
      <c r="O98" s="290"/>
    </row>
    <row r="99" spans="1:15" x14ac:dyDescent="0.4">
      <c r="A99" s="291">
        <v>89</v>
      </c>
      <c r="B99" s="324" t="s">
        <v>873</v>
      </c>
      <c r="C99" s="279">
        <v>1</v>
      </c>
      <c r="D99" s="348" t="s">
        <v>123</v>
      </c>
      <c r="E99" s="180" t="s">
        <v>8</v>
      </c>
      <c r="F99" s="180" t="s">
        <v>3</v>
      </c>
      <c r="G99" s="180">
        <v>2543</v>
      </c>
      <c r="H99" s="276" t="s">
        <v>874</v>
      </c>
      <c r="I99" s="506">
        <v>344</v>
      </c>
      <c r="J99" s="182">
        <v>1234680</v>
      </c>
      <c r="K99" s="325">
        <v>0</v>
      </c>
      <c r="L99" s="182">
        <v>0</v>
      </c>
      <c r="M99" s="278">
        <f t="shared" si="8"/>
        <v>344</v>
      </c>
      <c r="N99" s="278">
        <f t="shared" si="8"/>
        <v>1234680</v>
      </c>
      <c r="O99" s="290"/>
    </row>
    <row r="100" spans="1:15" x14ac:dyDescent="0.4">
      <c r="A100" s="180">
        <v>90</v>
      </c>
      <c r="B100" s="324" t="s">
        <v>875</v>
      </c>
      <c r="C100" s="279">
        <v>2</v>
      </c>
      <c r="D100" s="348" t="s">
        <v>123</v>
      </c>
      <c r="E100" s="180" t="s">
        <v>8</v>
      </c>
      <c r="F100" s="180" t="s">
        <v>3</v>
      </c>
      <c r="G100" s="180">
        <v>2552</v>
      </c>
      <c r="H100" s="276" t="s">
        <v>876</v>
      </c>
      <c r="I100" s="506">
        <v>182</v>
      </c>
      <c r="J100" s="182">
        <v>878400</v>
      </c>
      <c r="K100" s="325">
        <v>0</v>
      </c>
      <c r="L100" s="182">
        <v>0</v>
      </c>
      <c r="M100" s="278">
        <f t="shared" si="8"/>
        <v>182</v>
      </c>
      <c r="N100" s="278">
        <f t="shared" si="8"/>
        <v>878400</v>
      </c>
      <c r="O100" s="290"/>
    </row>
    <row r="101" spans="1:15" x14ac:dyDescent="0.4">
      <c r="A101" s="180">
        <v>91</v>
      </c>
      <c r="B101" s="324" t="s">
        <v>877</v>
      </c>
      <c r="C101" s="279">
        <v>3</v>
      </c>
      <c r="D101" s="348" t="s">
        <v>123</v>
      </c>
      <c r="E101" s="180" t="s">
        <v>8</v>
      </c>
      <c r="F101" s="180" t="s">
        <v>3</v>
      </c>
      <c r="G101" s="180">
        <v>2542</v>
      </c>
      <c r="H101" s="276" t="s">
        <v>878</v>
      </c>
      <c r="I101" s="506">
        <v>140</v>
      </c>
      <c r="J101" s="182">
        <v>154220</v>
      </c>
      <c r="K101" s="325">
        <v>0</v>
      </c>
      <c r="L101" s="182">
        <v>0</v>
      </c>
      <c r="M101" s="278">
        <f t="shared" si="8"/>
        <v>140</v>
      </c>
      <c r="N101" s="278">
        <f t="shared" si="8"/>
        <v>154220</v>
      </c>
      <c r="O101" s="290"/>
    </row>
    <row r="102" spans="1:15" x14ac:dyDescent="0.4">
      <c r="A102" s="291">
        <v>92</v>
      </c>
      <c r="B102" s="324" t="s">
        <v>879</v>
      </c>
      <c r="C102" s="279">
        <v>4</v>
      </c>
      <c r="D102" s="348" t="s">
        <v>123</v>
      </c>
      <c r="E102" s="180" t="s">
        <v>8</v>
      </c>
      <c r="F102" s="180" t="s">
        <v>3</v>
      </c>
      <c r="G102" s="180">
        <v>2546</v>
      </c>
      <c r="H102" s="276" t="s">
        <v>880</v>
      </c>
      <c r="I102" s="506">
        <v>83</v>
      </c>
      <c r="J102" s="182">
        <v>55040</v>
      </c>
      <c r="K102" s="325">
        <v>0</v>
      </c>
      <c r="L102" s="182">
        <v>0</v>
      </c>
      <c r="M102" s="278">
        <f t="shared" si="8"/>
        <v>83</v>
      </c>
      <c r="N102" s="278">
        <f t="shared" si="8"/>
        <v>55040</v>
      </c>
      <c r="O102" s="290"/>
    </row>
    <row r="103" spans="1:15" x14ac:dyDescent="0.4">
      <c r="A103" s="180">
        <v>93</v>
      </c>
      <c r="B103" s="324" t="s">
        <v>881</v>
      </c>
      <c r="C103" s="279">
        <v>7</v>
      </c>
      <c r="D103" s="348" t="s">
        <v>123</v>
      </c>
      <c r="E103" s="180" t="s">
        <v>8</v>
      </c>
      <c r="F103" s="180" t="s">
        <v>3</v>
      </c>
      <c r="G103" s="180">
        <v>2546</v>
      </c>
      <c r="H103" s="276" t="s">
        <v>882</v>
      </c>
      <c r="I103" s="506">
        <v>170</v>
      </c>
      <c r="J103" s="182">
        <v>458860</v>
      </c>
      <c r="K103" s="325">
        <v>0</v>
      </c>
      <c r="L103" s="182">
        <v>0</v>
      </c>
      <c r="M103" s="278">
        <f t="shared" si="8"/>
        <v>170</v>
      </c>
      <c r="N103" s="278">
        <f t="shared" si="8"/>
        <v>458860</v>
      </c>
      <c r="O103" s="290"/>
    </row>
    <row r="104" spans="1:15" x14ac:dyDescent="0.4">
      <c r="A104" s="180">
        <v>94</v>
      </c>
      <c r="B104" s="324" t="s">
        <v>883</v>
      </c>
      <c r="C104" s="279">
        <v>8</v>
      </c>
      <c r="D104" s="348" t="s">
        <v>123</v>
      </c>
      <c r="E104" s="180" t="s">
        <v>8</v>
      </c>
      <c r="F104" s="180" t="s">
        <v>3</v>
      </c>
      <c r="G104" s="180">
        <v>2545</v>
      </c>
      <c r="H104" s="276" t="s">
        <v>884</v>
      </c>
      <c r="I104" s="506">
        <v>222</v>
      </c>
      <c r="J104" s="182">
        <v>263400</v>
      </c>
      <c r="K104" s="325">
        <v>0</v>
      </c>
      <c r="L104" s="182">
        <v>0</v>
      </c>
      <c r="M104" s="278">
        <f t="shared" si="8"/>
        <v>222</v>
      </c>
      <c r="N104" s="278">
        <f t="shared" si="8"/>
        <v>263400</v>
      </c>
      <c r="O104" s="290"/>
    </row>
    <row r="105" spans="1:15" x14ac:dyDescent="0.4">
      <c r="A105" s="291">
        <v>95</v>
      </c>
      <c r="B105" s="324" t="s">
        <v>128</v>
      </c>
      <c r="C105" s="279">
        <v>9</v>
      </c>
      <c r="D105" s="348" t="s">
        <v>123</v>
      </c>
      <c r="E105" s="180" t="s">
        <v>8</v>
      </c>
      <c r="F105" s="180" t="s">
        <v>3</v>
      </c>
      <c r="G105" s="180">
        <v>2566</v>
      </c>
      <c r="H105" s="276" t="s">
        <v>129</v>
      </c>
      <c r="I105" s="506">
        <v>85</v>
      </c>
      <c r="J105" s="182">
        <v>4240</v>
      </c>
      <c r="K105" s="325">
        <v>0</v>
      </c>
      <c r="L105" s="182">
        <v>0</v>
      </c>
      <c r="M105" s="278">
        <f t="shared" si="8"/>
        <v>85</v>
      </c>
      <c r="N105" s="278">
        <f t="shared" si="8"/>
        <v>4240</v>
      </c>
      <c r="O105" s="276"/>
    </row>
    <row r="106" spans="1:15" x14ac:dyDescent="0.4">
      <c r="A106" s="180">
        <v>96</v>
      </c>
      <c r="B106" s="324" t="s">
        <v>139</v>
      </c>
      <c r="C106" s="279">
        <v>11</v>
      </c>
      <c r="D106" s="348" t="s">
        <v>123</v>
      </c>
      <c r="E106" s="180" t="s">
        <v>8</v>
      </c>
      <c r="F106" s="180" t="s">
        <v>3</v>
      </c>
      <c r="G106" s="180">
        <v>2566</v>
      </c>
      <c r="H106" s="276" t="s">
        <v>140</v>
      </c>
      <c r="I106" s="506">
        <v>143</v>
      </c>
      <c r="J106" s="182">
        <v>8850</v>
      </c>
      <c r="K106" s="325">
        <v>0</v>
      </c>
      <c r="L106" s="182">
        <v>0</v>
      </c>
      <c r="M106" s="278">
        <f t="shared" si="8"/>
        <v>143</v>
      </c>
      <c r="N106" s="278">
        <f t="shared" si="8"/>
        <v>8850</v>
      </c>
      <c r="O106" s="276"/>
    </row>
    <row r="107" spans="1:15" x14ac:dyDescent="0.4">
      <c r="A107" s="180">
        <v>97</v>
      </c>
      <c r="B107" s="322" t="s">
        <v>122</v>
      </c>
      <c r="C107" s="318">
        <v>12</v>
      </c>
      <c r="D107" s="319" t="s">
        <v>123</v>
      </c>
      <c r="E107" s="291" t="s">
        <v>8</v>
      </c>
      <c r="F107" s="291" t="s">
        <v>3</v>
      </c>
      <c r="G107" s="291">
        <v>2566</v>
      </c>
      <c r="H107" s="290" t="s">
        <v>124</v>
      </c>
      <c r="I107" s="509">
        <v>107</v>
      </c>
      <c r="J107" s="320">
        <v>4950</v>
      </c>
      <c r="K107" s="321">
        <v>0</v>
      </c>
      <c r="L107" s="320">
        <v>0</v>
      </c>
      <c r="M107" s="278">
        <f t="shared" si="8"/>
        <v>107</v>
      </c>
      <c r="N107" s="278">
        <f t="shared" si="8"/>
        <v>4950</v>
      </c>
      <c r="O107" s="276"/>
    </row>
    <row r="108" spans="1:15" x14ac:dyDescent="0.4">
      <c r="A108" s="291">
        <v>98</v>
      </c>
      <c r="B108" s="324" t="s">
        <v>130</v>
      </c>
      <c r="C108" s="279">
        <v>1</v>
      </c>
      <c r="D108" s="348" t="s">
        <v>131</v>
      </c>
      <c r="E108" s="180" t="s">
        <v>8</v>
      </c>
      <c r="F108" s="180" t="s">
        <v>3</v>
      </c>
      <c r="G108" s="180">
        <v>2566</v>
      </c>
      <c r="H108" s="276" t="s">
        <v>132</v>
      </c>
      <c r="I108" s="506">
        <v>90</v>
      </c>
      <c r="J108" s="182">
        <v>3720</v>
      </c>
      <c r="K108" s="325">
        <v>0</v>
      </c>
      <c r="L108" s="182">
        <v>0</v>
      </c>
      <c r="M108" s="278">
        <f t="shared" si="8"/>
        <v>90</v>
      </c>
      <c r="N108" s="278">
        <f t="shared" si="8"/>
        <v>3720</v>
      </c>
      <c r="O108" s="276"/>
    </row>
    <row r="109" spans="1:15" x14ac:dyDescent="0.4">
      <c r="A109" s="180">
        <v>99</v>
      </c>
      <c r="B109" s="324" t="s">
        <v>885</v>
      </c>
      <c r="C109" s="279">
        <v>3</v>
      </c>
      <c r="D109" s="348" t="s">
        <v>131</v>
      </c>
      <c r="E109" s="180" t="s">
        <v>8</v>
      </c>
      <c r="F109" s="180" t="s">
        <v>3</v>
      </c>
      <c r="G109" s="180">
        <v>2566</v>
      </c>
      <c r="H109" s="276" t="s">
        <v>886</v>
      </c>
      <c r="I109" s="506">
        <v>83</v>
      </c>
      <c r="J109" s="182">
        <v>3050</v>
      </c>
      <c r="K109" s="325">
        <v>0</v>
      </c>
      <c r="L109" s="182">
        <v>0</v>
      </c>
      <c r="M109" s="278">
        <f t="shared" si="8"/>
        <v>83</v>
      </c>
      <c r="N109" s="278">
        <f t="shared" si="8"/>
        <v>3050</v>
      </c>
      <c r="O109" s="276"/>
    </row>
    <row r="110" spans="1:15" x14ac:dyDescent="0.4">
      <c r="A110" s="180">
        <v>100</v>
      </c>
      <c r="B110" s="324" t="s">
        <v>887</v>
      </c>
      <c r="C110" s="279">
        <v>9</v>
      </c>
      <c r="D110" s="348" t="s">
        <v>131</v>
      </c>
      <c r="E110" s="180" t="s">
        <v>8</v>
      </c>
      <c r="F110" s="180" t="s">
        <v>3</v>
      </c>
      <c r="G110" s="180">
        <v>2542</v>
      </c>
      <c r="H110" s="276" t="s">
        <v>888</v>
      </c>
      <c r="I110" s="506">
        <v>124</v>
      </c>
      <c r="J110" s="182">
        <v>152380</v>
      </c>
      <c r="K110" s="325">
        <v>0</v>
      </c>
      <c r="L110" s="182">
        <v>0</v>
      </c>
      <c r="M110" s="278">
        <f t="shared" si="8"/>
        <v>124</v>
      </c>
      <c r="N110" s="278">
        <f t="shared" si="8"/>
        <v>152380</v>
      </c>
      <c r="O110" s="276"/>
    </row>
    <row r="111" spans="1:15" x14ac:dyDescent="0.4">
      <c r="A111" s="291">
        <v>101</v>
      </c>
      <c r="B111" s="324" t="s">
        <v>133</v>
      </c>
      <c r="C111" s="279">
        <v>4</v>
      </c>
      <c r="D111" s="348" t="s">
        <v>134</v>
      </c>
      <c r="E111" s="180" t="s">
        <v>8</v>
      </c>
      <c r="F111" s="180" t="s">
        <v>3</v>
      </c>
      <c r="G111" s="180">
        <v>2566</v>
      </c>
      <c r="H111" s="276" t="s">
        <v>135</v>
      </c>
      <c r="I111" s="506">
        <v>113</v>
      </c>
      <c r="J111" s="182">
        <v>6140</v>
      </c>
      <c r="K111" s="325">
        <v>0</v>
      </c>
      <c r="L111" s="182">
        <v>0</v>
      </c>
      <c r="M111" s="278">
        <f t="shared" si="8"/>
        <v>113</v>
      </c>
      <c r="N111" s="278">
        <f t="shared" si="8"/>
        <v>6140</v>
      </c>
      <c r="O111" s="276"/>
    </row>
    <row r="112" spans="1:15" x14ac:dyDescent="0.4">
      <c r="A112" s="180">
        <v>102</v>
      </c>
      <c r="B112" s="324" t="s">
        <v>136</v>
      </c>
      <c r="C112" s="279">
        <v>4</v>
      </c>
      <c r="D112" s="348" t="s">
        <v>137</v>
      </c>
      <c r="E112" s="180" t="s">
        <v>8</v>
      </c>
      <c r="F112" s="180" t="s">
        <v>3</v>
      </c>
      <c r="G112" s="180">
        <v>2566</v>
      </c>
      <c r="H112" s="276" t="s">
        <v>138</v>
      </c>
      <c r="I112" s="506">
        <v>123</v>
      </c>
      <c r="J112" s="182">
        <v>4570</v>
      </c>
      <c r="K112" s="325">
        <v>0</v>
      </c>
      <c r="L112" s="182">
        <v>0</v>
      </c>
      <c r="M112" s="278">
        <f t="shared" si="8"/>
        <v>123</v>
      </c>
      <c r="N112" s="278">
        <f t="shared" si="8"/>
        <v>4570</v>
      </c>
      <c r="O112" s="276"/>
    </row>
    <row r="113" spans="1:15" x14ac:dyDescent="0.4">
      <c r="A113" s="180">
        <v>103</v>
      </c>
      <c r="B113" s="324" t="s">
        <v>509</v>
      </c>
      <c r="C113" s="279">
        <v>4</v>
      </c>
      <c r="D113" s="348" t="s">
        <v>889</v>
      </c>
      <c r="E113" s="180" t="s">
        <v>8</v>
      </c>
      <c r="F113" s="180" t="s">
        <v>3</v>
      </c>
      <c r="G113" s="180">
        <v>2565</v>
      </c>
      <c r="H113" s="276" t="s">
        <v>890</v>
      </c>
      <c r="I113" s="506">
        <v>77</v>
      </c>
      <c r="J113" s="182">
        <v>7180</v>
      </c>
      <c r="K113" s="325">
        <v>0</v>
      </c>
      <c r="L113" s="182">
        <v>0</v>
      </c>
      <c r="M113" s="278">
        <f t="shared" si="8"/>
        <v>77</v>
      </c>
      <c r="N113" s="278">
        <f t="shared" si="8"/>
        <v>7180</v>
      </c>
      <c r="O113" s="276"/>
    </row>
    <row r="114" spans="1:15" x14ac:dyDescent="0.4">
      <c r="A114" s="291">
        <v>104</v>
      </c>
      <c r="B114" s="324" t="s">
        <v>891</v>
      </c>
      <c r="C114" s="279">
        <v>6</v>
      </c>
      <c r="D114" s="348" t="s">
        <v>889</v>
      </c>
      <c r="E114" s="180" t="s">
        <v>8</v>
      </c>
      <c r="F114" s="180" t="s">
        <v>3</v>
      </c>
      <c r="G114" s="180">
        <v>2566</v>
      </c>
      <c r="H114" s="276" t="s">
        <v>892</v>
      </c>
      <c r="I114" s="506">
        <v>76</v>
      </c>
      <c r="J114" s="182">
        <v>2480</v>
      </c>
      <c r="K114" s="325">
        <v>0</v>
      </c>
      <c r="L114" s="182">
        <v>0</v>
      </c>
      <c r="M114" s="278">
        <f t="shared" ref="M114:N118" si="9">I114+K114</f>
        <v>76</v>
      </c>
      <c r="N114" s="278">
        <f t="shared" si="9"/>
        <v>2480</v>
      </c>
      <c r="O114" s="276"/>
    </row>
    <row r="115" spans="1:15" x14ac:dyDescent="0.4">
      <c r="A115" s="180">
        <v>105</v>
      </c>
      <c r="B115" s="324" t="s">
        <v>893</v>
      </c>
      <c r="C115" s="279">
        <v>7</v>
      </c>
      <c r="D115" s="348" t="s">
        <v>889</v>
      </c>
      <c r="E115" s="180" t="s">
        <v>8</v>
      </c>
      <c r="F115" s="180" t="s">
        <v>3</v>
      </c>
      <c r="G115" s="180">
        <v>2542</v>
      </c>
      <c r="H115" s="276" t="s">
        <v>894</v>
      </c>
      <c r="I115" s="506">
        <v>227</v>
      </c>
      <c r="J115" s="182">
        <v>2673540</v>
      </c>
      <c r="K115" s="325">
        <v>0</v>
      </c>
      <c r="L115" s="182">
        <v>0</v>
      </c>
      <c r="M115" s="278">
        <f t="shared" si="9"/>
        <v>227</v>
      </c>
      <c r="N115" s="278">
        <f t="shared" si="9"/>
        <v>2673540</v>
      </c>
      <c r="O115" s="276"/>
    </row>
    <row r="116" spans="1:15" x14ac:dyDescent="0.4">
      <c r="A116" s="180">
        <v>106</v>
      </c>
      <c r="B116" s="324" t="s">
        <v>895</v>
      </c>
      <c r="C116" s="279">
        <v>9</v>
      </c>
      <c r="D116" s="348" t="s">
        <v>889</v>
      </c>
      <c r="E116" s="180" t="s">
        <v>8</v>
      </c>
      <c r="F116" s="180" t="s">
        <v>3</v>
      </c>
      <c r="G116" s="180">
        <v>2552</v>
      </c>
      <c r="H116" s="276" t="s">
        <v>896</v>
      </c>
      <c r="I116" s="506">
        <v>104</v>
      </c>
      <c r="J116" s="182">
        <v>403810</v>
      </c>
      <c r="K116" s="325">
        <v>0</v>
      </c>
      <c r="L116" s="182">
        <v>0</v>
      </c>
      <c r="M116" s="278">
        <f t="shared" si="9"/>
        <v>104</v>
      </c>
      <c r="N116" s="278">
        <f t="shared" si="9"/>
        <v>403810</v>
      </c>
      <c r="O116" s="276"/>
    </row>
    <row r="117" spans="1:15" x14ac:dyDescent="0.4">
      <c r="A117" s="291">
        <v>107</v>
      </c>
      <c r="B117" s="324" t="s">
        <v>897</v>
      </c>
      <c r="C117" s="279">
        <v>1</v>
      </c>
      <c r="D117" s="348" t="s">
        <v>898</v>
      </c>
      <c r="E117" s="180" t="s">
        <v>8</v>
      </c>
      <c r="F117" s="180" t="s">
        <v>3</v>
      </c>
      <c r="G117" s="180">
        <v>2566</v>
      </c>
      <c r="H117" s="276" t="s">
        <v>899</v>
      </c>
      <c r="I117" s="506">
        <v>106</v>
      </c>
      <c r="J117" s="182">
        <v>6100</v>
      </c>
      <c r="K117" s="325">
        <v>0</v>
      </c>
      <c r="L117" s="182">
        <v>0</v>
      </c>
      <c r="M117" s="278">
        <f t="shared" si="9"/>
        <v>106</v>
      </c>
      <c r="N117" s="278">
        <f t="shared" si="9"/>
        <v>6100</v>
      </c>
      <c r="O117" s="276"/>
    </row>
    <row r="118" spans="1:15" x14ac:dyDescent="0.4">
      <c r="A118" s="180">
        <v>108</v>
      </c>
      <c r="B118" s="324" t="s">
        <v>900</v>
      </c>
      <c r="C118" s="279">
        <v>2</v>
      </c>
      <c r="D118" s="348" t="s">
        <v>898</v>
      </c>
      <c r="E118" s="180" t="s">
        <v>8</v>
      </c>
      <c r="F118" s="180" t="s">
        <v>3</v>
      </c>
      <c r="G118" s="180">
        <v>2553</v>
      </c>
      <c r="H118" s="276" t="s">
        <v>901</v>
      </c>
      <c r="I118" s="506">
        <v>124</v>
      </c>
      <c r="J118" s="182">
        <v>476600</v>
      </c>
      <c r="K118" s="325">
        <v>0</v>
      </c>
      <c r="L118" s="182">
        <v>0</v>
      </c>
      <c r="M118" s="278">
        <f t="shared" si="9"/>
        <v>124</v>
      </c>
      <c r="N118" s="278">
        <f t="shared" si="9"/>
        <v>476600</v>
      </c>
      <c r="O118" s="276"/>
    </row>
    <row r="119" spans="1:15" ht="21.6" thickBot="1" x14ac:dyDescent="0.45">
      <c r="A119" s="326"/>
      <c r="B119" s="327"/>
      <c r="C119" s="285"/>
      <c r="D119" s="285" t="s">
        <v>2</v>
      </c>
      <c r="E119" s="326"/>
      <c r="F119" s="326"/>
      <c r="G119" s="285"/>
      <c r="H119" s="326"/>
      <c r="I119" s="510"/>
      <c r="J119" s="328">
        <f>SUM(J98:J118)</f>
        <v>6806410</v>
      </c>
      <c r="K119" s="329">
        <f>SUM(K98:K118)</f>
        <v>0</v>
      </c>
      <c r="L119" s="328">
        <f>SUM(L98:L118)</f>
        <v>0</v>
      </c>
      <c r="M119" s="328">
        <f>SUM(M98:M118)</f>
        <v>2821</v>
      </c>
      <c r="N119" s="328">
        <f>SUM(N98:N118)</f>
        <v>6806410</v>
      </c>
      <c r="O119" s="282"/>
    </row>
    <row r="120" spans="1:15" x14ac:dyDescent="0.4">
      <c r="A120" s="318">
        <v>109</v>
      </c>
      <c r="B120" s="431" t="s">
        <v>902</v>
      </c>
      <c r="C120" s="318">
        <v>1</v>
      </c>
      <c r="D120" s="319" t="s">
        <v>142</v>
      </c>
      <c r="E120" s="291" t="s">
        <v>10</v>
      </c>
      <c r="F120" s="291" t="s">
        <v>3</v>
      </c>
      <c r="G120" s="345" t="s">
        <v>903</v>
      </c>
      <c r="H120" s="290" t="s">
        <v>904</v>
      </c>
      <c r="I120" s="509">
        <v>117</v>
      </c>
      <c r="J120" s="320">
        <v>702150</v>
      </c>
      <c r="K120" s="321">
        <v>0</v>
      </c>
      <c r="L120" s="320">
        <v>0</v>
      </c>
      <c r="M120" s="278">
        <f t="shared" ref="M120:N137" si="10">I120+K120</f>
        <v>117</v>
      </c>
      <c r="N120" s="278">
        <f t="shared" si="10"/>
        <v>702150</v>
      </c>
      <c r="O120" s="290"/>
    </row>
    <row r="121" spans="1:15" x14ac:dyDescent="0.4">
      <c r="A121" s="318">
        <v>110</v>
      </c>
      <c r="B121" s="322" t="s">
        <v>141</v>
      </c>
      <c r="C121" s="318">
        <v>2</v>
      </c>
      <c r="D121" s="319" t="s">
        <v>142</v>
      </c>
      <c r="E121" s="291" t="s">
        <v>10</v>
      </c>
      <c r="F121" s="291" t="s">
        <v>3</v>
      </c>
      <c r="G121" s="345">
        <v>242948</v>
      </c>
      <c r="H121" s="290" t="s">
        <v>143</v>
      </c>
      <c r="I121" s="509">
        <v>60</v>
      </c>
      <c r="J121" s="320">
        <v>48280</v>
      </c>
      <c r="K121" s="321">
        <v>0</v>
      </c>
      <c r="L121" s="320">
        <v>0</v>
      </c>
      <c r="M121" s="278">
        <f t="shared" si="10"/>
        <v>60</v>
      </c>
      <c r="N121" s="278">
        <f t="shared" si="10"/>
        <v>48280</v>
      </c>
      <c r="O121" s="290"/>
    </row>
    <row r="122" spans="1:15" x14ac:dyDescent="0.4">
      <c r="A122" s="318">
        <v>111</v>
      </c>
      <c r="B122" s="276" t="s">
        <v>654</v>
      </c>
      <c r="C122" s="318">
        <v>5</v>
      </c>
      <c r="D122" s="319" t="s">
        <v>142</v>
      </c>
      <c r="E122" s="291" t="s">
        <v>10</v>
      </c>
      <c r="F122" s="291" t="s">
        <v>3</v>
      </c>
      <c r="G122" s="345" t="s">
        <v>656</v>
      </c>
      <c r="H122" s="290" t="s">
        <v>668</v>
      </c>
      <c r="I122" s="509">
        <v>105</v>
      </c>
      <c r="J122" s="320">
        <v>338080</v>
      </c>
      <c r="K122" s="321">
        <v>0</v>
      </c>
      <c r="L122" s="320">
        <v>0</v>
      </c>
      <c r="M122" s="278">
        <f t="shared" si="10"/>
        <v>105</v>
      </c>
      <c r="N122" s="278">
        <f t="shared" si="10"/>
        <v>338080</v>
      </c>
      <c r="O122" s="290"/>
    </row>
    <row r="123" spans="1:15" x14ac:dyDescent="0.4">
      <c r="A123" s="318">
        <v>112</v>
      </c>
      <c r="B123" s="322" t="s">
        <v>655</v>
      </c>
      <c r="C123" s="318">
        <v>6</v>
      </c>
      <c r="D123" s="319" t="s">
        <v>142</v>
      </c>
      <c r="E123" s="291" t="s">
        <v>10</v>
      </c>
      <c r="F123" s="291" t="s">
        <v>3</v>
      </c>
      <c r="G123" s="345" t="s">
        <v>657</v>
      </c>
      <c r="H123" s="290" t="s">
        <v>669</v>
      </c>
      <c r="I123" s="509">
        <v>73</v>
      </c>
      <c r="J123" s="320">
        <v>125240</v>
      </c>
      <c r="K123" s="321">
        <v>0</v>
      </c>
      <c r="L123" s="320">
        <v>0</v>
      </c>
      <c r="M123" s="278">
        <f t="shared" si="10"/>
        <v>73</v>
      </c>
      <c r="N123" s="278">
        <f t="shared" si="10"/>
        <v>125240</v>
      </c>
      <c r="O123" s="276"/>
    </row>
    <row r="124" spans="1:15" x14ac:dyDescent="0.4">
      <c r="A124" s="318">
        <v>113</v>
      </c>
      <c r="B124" s="322" t="s">
        <v>905</v>
      </c>
      <c r="C124" s="318">
        <v>7</v>
      </c>
      <c r="D124" s="319" t="s">
        <v>142</v>
      </c>
      <c r="E124" s="291" t="s">
        <v>10</v>
      </c>
      <c r="F124" s="291" t="s">
        <v>3</v>
      </c>
      <c r="G124" s="345" t="s">
        <v>906</v>
      </c>
      <c r="H124" s="290" t="s">
        <v>907</v>
      </c>
      <c r="I124" s="509">
        <v>128</v>
      </c>
      <c r="J124" s="320">
        <v>191094</v>
      </c>
      <c r="K124" s="321">
        <v>0</v>
      </c>
      <c r="L124" s="320">
        <v>0</v>
      </c>
      <c r="M124" s="278">
        <f t="shared" si="10"/>
        <v>128</v>
      </c>
      <c r="N124" s="278">
        <f t="shared" si="10"/>
        <v>191094</v>
      </c>
      <c r="O124" s="276"/>
    </row>
    <row r="125" spans="1:15" x14ac:dyDescent="0.4">
      <c r="A125" s="318">
        <v>114</v>
      </c>
      <c r="B125" s="324" t="s">
        <v>144</v>
      </c>
      <c r="C125" s="180">
        <v>4</v>
      </c>
      <c r="D125" s="180" t="s">
        <v>10</v>
      </c>
      <c r="E125" s="180" t="s">
        <v>10</v>
      </c>
      <c r="F125" s="180" t="s">
        <v>3</v>
      </c>
      <c r="G125" s="346">
        <v>242979</v>
      </c>
      <c r="H125" s="276" t="s">
        <v>145</v>
      </c>
      <c r="I125" s="506">
        <v>60</v>
      </c>
      <c r="J125" s="182">
        <v>148000</v>
      </c>
      <c r="K125" s="325">
        <v>0</v>
      </c>
      <c r="L125" s="182">
        <v>0</v>
      </c>
      <c r="M125" s="278">
        <f t="shared" si="10"/>
        <v>60</v>
      </c>
      <c r="N125" s="278">
        <f t="shared" si="10"/>
        <v>148000</v>
      </c>
      <c r="O125" s="276"/>
    </row>
    <row r="126" spans="1:15" x14ac:dyDescent="0.4">
      <c r="A126" s="318">
        <v>115</v>
      </c>
      <c r="B126" s="324" t="s">
        <v>146</v>
      </c>
      <c r="C126" s="180">
        <v>10</v>
      </c>
      <c r="D126" s="180" t="s">
        <v>10</v>
      </c>
      <c r="E126" s="180" t="s">
        <v>10</v>
      </c>
      <c r="F126" s="180" t="s">
        <v>3</v>
      </c>
      <c r="G126" s="346">
        <v>241609</v>
      </c>
      <c r="H126" s="276" t="s">
        <v>147</v>
      </c>
      <c r="I126" s="506">
        <v>122</v>
      </c>
      <c r="J126" s="182">
        <v>170000</v>
      </c>
      <c r="K126" s="325">
        <v>0</v>
      </c>
      <c r="L126" s="182">
        <v>0</v>
      </c>
      <c r="M126" s="278">
        <f t="shared" si="10"/>
        <v>122</v>
      </c>
      <c r="N126" s="278">
        <f t="shared" si="10"/>
        <v>170000</v>
      </c>
      <c r="O126" s="276"/>
    </row>
    <row r="127" spans="1:15" x14ac:dyDescent="0.4">
      <c r="A127" s="318">
        <v>116</v>
      </c>
      <c r="B127" s="324" t="s">
        <v>908</v>
      </c>
      <c r="C127" s="180">
        <v>3</v>
      </c>
      <c r="D127" s="180" t="s">
        <v>152</v>
      </c>
      <c r="E127" s="180" t="s">
        <v>10</v>
      </c>
      <c r="F127" s="180" t="s">
        <v>3</v>
      </c>
      <c r="G127" s="346" t="s">
        <v>909</v>
      </c>
      <c r="H127" s="276" t="s">
        <v>910</v>
      </c>
      <c r="I127" s="506">
        <v>121</v>
      </c>
      <c r="J127" s="182">
        <v>289894</v>
      </c>
      <c r="K127" s="325">
        <v>0</v>
      </c>
      <c r="L127" s="182">
        <v>0</v>
      </c>
      <c r="M127" s="278">
        <f t="shared" si="10"/>
        <v>121</v>
      </c>
      <c r="N127" s="278">
        <f t="shared" si="10"/>
        <v>289894</v>
      </c>
      <c r="O127" s="276"/>
    </row>
    <row r="128" spans="1:15" x14ac:dyDescent="0.4">
      <c r="A128" s="318">
        <v>117</v>
      </c>
      <c r="B128" s="324" t="s">
        <v>911</v>
      </c>
      <c r="C128" s="180">
        <v>9</v>
      </c>
      <c r="D128" s="180" t="s">
        <v>152</v>
      </c>
      <c r="E128" s="180" t="s">
        <v>10</v>
      </c>
      <c r="F128" s="180" t="s">
        <v>3</v>
      </c>
      <c r="G128" s="346" t="s">
        <v>912</v>
      </c>
      <c r="H128" s="276" t="s">
        <v>913</v>
      </c>
      <c r="I128" s="506">
        <v>48</v>
      </c>
      <c r="J128" s="182">
        <v>47500</v>
      </c>
      <c r="K128" s="325">
        <v>0</v>
      </c>
      <c r="L128" s="182">
        <v>0</v>
      </c>
      <c r="M128" s="278">
        <f t="shared" si="10"/>
        <v>48</v>
      </c>
      <c r="N128" s="278">
        <f t="shared" si="10"/>
        <v>47500</v>
      </c>
      <c r="O128" s="276"/>
    </row>
    <row r="129" spans="1:15" x14ac:dyDescent="0.4">
      <c r="A129" s="318">
        <v>118</v>
      </c>
      <c r="B129" s="324" t="s">
        <v>658</v>
      </c>
      <c r="C129" s="180">
        <v>12</v>
      </c>
      <c r="D129" s="180" t="s">
        <v>152</v>
      </c>
      <c r="E129" s="180" t="s">
        <v>10</v>
      </c>
      <c r="F129" s="180" t="s">
        <v>3</v>
      </c>
      <c r="G129" s="346" t="s">
        <v>660</v>
      </c>
      <c r="H129" s="276" t="s">
        <v>670</v>
      </c>
      <c r="I129" s="506">
        <v>84</v>
      </c>
      <c r="J129" s="182">
        <v>243197</v>
      </c>
      <c r="K129" s="325">
        <v>0</v>
      </c>
      <c r="L129" s="182">
        <v>0</v>
      </c>
      <c r="M129" s="278">
        <f t="shared" si="10"/>
        <v>84</v>
      </c>
      <c r="N129" s="278">
        <f t="shared" si="10"/>
        <v>243197</v>
      </c>
      <c r="O129" s="276"/>
    </row>
    <row r="130" spans="1:15" x14ac:dyDescent="0.4">
      <c r="A130" s="318">
        <v>119</v>
      </c>
      <c r="B130" s="324" t="s">
        <v>659</v>
      </c>
      <c r="C130" s="180">
        <v>13</v>
      </c>
      <c r="D130" s="180" t="s">
        <v>152</v>
      </c>
      <c r="E130" s="180" t="s">
        <v>10</v>
      </c>
      <c r="F130" s="180" t="s">
        <v>3</v>
      </c>
      <c r="G130" s="346" t="s">
        <v>661</v>
      </c>
      <c r="H130" s="276" t="s">
        <v>671</v>
      </c>
      <c r="I130" s="506">
        <v>47</v>
      </c>
      <c r="J130" s="182">
        <v>33000</v>
      </c>
      <c r="K130" s="325">
        <v>0</v>
      </c>
      <c r="L130" s="182">
        <v>0</v>
      </c>
      <c r="M130" s="278">
        <f t="shared" si="10"/>
        <v>47</v>
      </c>
      <c r="N130" s="278">
        <f t="shared" si="10"/>
        <v>33000</v>
      </c>
      <c r="O130" s="276"/>
    </row>
    <row r="131" spans="1:15" x14ac:dyDescent="0.4">
      <c r="A131" s="318">
        <v>120</v>
      </c>
      <c r="B131" s="324" t="s">
        <v>914</v>
      </c>
      <c r="C131" s="180">
        <v>14</v>
      </c>
      <c r="D131" s="180" t="s">
        <v>152</v>
      </c>
      <c r="E131" s="180" t="s">
        <v>10</v>
      </c>
      <c r="F131" s="180" t="s">
        <v>3</v>
      </c>
      <c r="G131" s="346" t="s">
        <v>915</v>
      </c>
      <c r="H131" s="276" t="s">
        <v>916</v>
      </c>
      <c r="I131" s="506">
        <v>54</v>
      </c>
      <c r="J131" s="182">
        <v>56000</v>
      </c>
      <c r="K131" s="325">
        <v>0</v>
      </c>
      <c r="L131" s="182">
        <v>0</v>
      </c>
      <c r="M131" s="278">
        <f t="shared" si="10"/>
        <v>54</v>
      </c>
      <c r="N131" s="278">
        <f t="shared" si="10"/>
        <v>56000</v>
      </c>
      <c r="O131" s="276"/>
    </row>
    <row r="132" spans="1:15" x14ac:dyDescent="0.4">
      <c r="A132" s="318">
        <v>121</v>
      </c>
      <c r="B132" s="324" t="s">
        <v>917</v>
      </c>
      <c r="C132" s="180">
        <v>17</v>
      </c>
      <c r="D132" s="180" t="s">
        <v>152</v>
      </c>
      <c r="E132" s="180" t="s">
        <v>10</v>
      </c>
      <c r="F132" s="180" t="s">
        <v>3</v>
      </c>
      <c r="G132" s="346" t="s">
        <v>912</v>
      </c>
      <c r="H132" s="276" t="s">
        <v>918</v>
      </c>
      <c r="I132" s="506">
        <v>52</v>
      </c>
      <c r="J132" s="182">
        <v>46000</v>
      </c>
      <c r="K132" s="325">
        <v>0</v>
      </c>
      <c r="L132" s="182">
        <v>0</v>
      </c>
      <c r="M132" s="278">
        <f t="shared" si="10"/>
        <v>52</v>
      </c>
      <c r="N132" s="278">
        <f t="shared" si="10"/>
        <v>46000</v>
      </c>
      <c r="O132" s="276"/>
    </row>
    <row r="133" spans="1:15" x14ac:dyDescent="0.4">
      <c r="A133" s="318">
        <v>122</v>
      </c>
      <c r="B133" s="324" t="s">
        <v>664</v>
      </c>
      <c r="C133" s="180">
        <v>1</v>
      </c>
      <c r="D133" s="180" t="s">
        <v>149</v>
      </c>
      <c r="E133" s="180" t="s">
        <v>10</v>
      </c>
      <c r="F133" s="180" t="s">
        <v>3</v>
      </c>
      <c r="G133" s="346" t="s">
        <v>666</v>
      </c>
      <c r="H133" s="276" t="s">
        <v>672</v>
      </c>
      <c r="I133" s="506">
        <v>93</v>
      </c>
      <c r="J133" s="182">
        <v>267110</v>
      </c>
      <c r="K133" s="325">
        <v>0</v>
      </c>
      <c r="L133" s="182">
        <v>0</v>
      </c>
      <c r="M133" s="278">
        <f t="shared" si="10"/>
        <v>93</v>
      </c>
      <c r="N133" s="278">
        <f t="shared" si="10"/>
        <v>267110</v>
      </c>
      <c r="O133" s="276"/>
    </row>
    <row r="134" spans="1:15" x14ac:dyDescent="0.4">
      <c r="A134" s="318">
        <v>123</v>
      </c>
      <c r="B134" s="324" t="s">
        <v>148</v>
      </c>
      <c r="C134" s="180">
        <v>2</v>
      </c>
      <c r="D134" s="180" t="s">
        <v>149</v>
      </c>
      <c r="E134" s="180" t="s">
        <v>10</v>
      </c>
      <c r="F134" s="180" t="s">
        <v>3</v>
      </c>
      <c r="G134" s="346">
        <v>241214</v>
      </c>
      <c r="H134" s="276" t="s">
        <v>150</v>
      </c>
      <c r="I134" s="506">
        <v>90</v>
      </c>
      <c r="J134" s="182">
        <v>139250</v>
      </c>
      <c r="K134" s="325">
        <v>0</v>
      </c>
      <c r="L134" s="182">
        <v>0</v>
      </c>
      <c r="M134" s="278">
        <f t="shared" si="10"/>
        <v>90</v>
      </c>
      <c r="N134" s="278">
        <f t="shared" si="10"/>
        <v>139250</v>
      </c>
      <c r="O134" s="276"/>
    </row>
    <row r="135" spans="1:15" x14ac:dyDescent="0.4">
      <c r="A135" s="318">
        <v>124</v>
      </c>
      <c r="B135" s="324" t="s">
        <v>663</v>
      </c>
      <c r="C135" s="180">
        <v>4</v>
      </c>
      <c r="D135" s="180" t="s">
        <v>149</v>
      </c>
      <c r="E135" s="180" t="s">
        <v>10</v>
      </c>
      <c r="F135" s="180" t="s">
        <v>3</v>
      </c>
      <c r="G135" s="346" t="s">
        <v>665</v>
      </c>
      <c r="H135" s="276" t="s">
        <v>673</v>
      </c>
      <c r="I135" s="506">
        <v>89</v>
      </c>
      <c r="J135" s="182">
        <v>235350</v>
      </c>
      <c r="K135" s="325">
        <v>0</v>
      </c>
      <c r="L135" s="182">
        <v>0</v>
      </c>
      <c r="M135" s="278">
        <f t="shared" si="10"/>
        <v>89</v>
      </c>
      <c r="N135" s="278">
        <f t="shared" si="10"/>
        <v>235350</v>
      </c>
      <c r="O135" s="276"/>
    </row>
    <row r="136" spans="1:15" x14ac:dyDescent="0.4">
      <c r="A136" s="318">
        <v>125</v>
      </c>
      <c r="B136" s="349" t="s">
        <v>662</v>
      </c>
      <c r="C136" s="180">
        <v>5</v>
      </c>
      <c r="D136" s="180" t="s">
        <v>149</v>
      </c>
      <c r="E136" s="180" t="s">
        <v>10</v>
      </c>
      <c r="F136" s="180" t="s">
        <v>3</v>
      </c>
      <c r="G136" s="346" t="s">
        <v>667</v>
      </c>
      <c r="H136" s="276" t="s">
        <v>674</v>
      </c>
      <c r="I136" s="506">
        <v>98</v>
      </c>
      <c r="J136" s="182">
        <v>270543</v>
      </c>
      <c r="K136" s="325">
        <v>0</v>
      </c>
      <c r="L136" s="182">
        <v>0</v>
      </c>
      <c r="M136" s="278">
        <f t="shared" si="10"/>
        <v>98</v>
      </c>
      <c r="N136" s="278">
        <f t="shared" si="10"/>
        <v>270543</v>
      </c>
      <c r="O136" s="276"/>
    </row>
    <row r="137" spans="1:15" x14ac:dyDescent="0.4">
      <c r="A137" s="318">
        <v>126</v>
      </c>
      <c r="B137" s="324" t="s">
        <v>151</v>
      </c>
      <c r="C137" s="180">
        <v>2</v>
      </c>
      <c r="D137" s="180" t="s">
        <v>152</v>
      </c>
      <c r="E137" s="180" t="s">
        <v>10</v>
      </c>
      <c r="F137" s="180" t="s">
        <v>3</v>
      </c>
      <c r="G137" s="346">
        <v>243070</v>
      </c>
      <c r="H137" s="276" t="s">
        <v>153</v>
      </c>
      <c r="I137" s="506">
        <v>41</v>
      </c>
      <c r="J137" s="182">
        <v>21000</v>
      </c>
      <c r="K137" s="325">
        <v>0</v>
      </c>
      <c r="L137" s="182">
        <v>0</v>
      </c>
      <c r="M137" s="278">
        <f t="shared" si="10"/>
        <v>41</v>
      </c>
      <c r="N137" s="278">
        <f t="shared" si="10"/>
        <v>21000</v>
      </c>
      <c r="O137" s="276"/>
    </row>
    <row r="138" spans="1:15" ht="21.6" thickBot="1" x14ac:dyDescent="0.45">
      <c r="A138" s="285"/>
      <c r="B138" s="327"/>
      <c r="C138" s="285"/>
      <c r="D138" s="285" t="s">
        <v>2</v>
      </c>
      <c r="E138" s="326"/>
      <c r="F138" s="326"/>
      <c r="G138" s="285"/>
      <c r="H138" s="326"/>
      <c r="I138" s="510"/>
      <c r="J138" s="328">
        <f>SUM(J120:J137)</f>
        <v>3371688</v>
      </c>
      <c r="K138" s="329">
        <f>SUM(K120:K137)</f>
        <v>0</v>
      </c>
      <c r="L138" s="328">
        <f>SUM(L120:L137)</f>
        <v>0</v>
      </c>
      <c r="M138" s="328">
        <f>SUM(M120:M137)</f>
        <v>1482</v>
      </c>
      <c r="N138" s="328">
        <f>SUM(N120:N137)</f>
        <v>3371688</v>
      </c>
      <c r="O138" s="282"/>
    </row>
    <row r="139" spans="1:15" x14ac:dyDescent="0.4">
      <c r="A139" s="318">
        <v>127</v>
      </c>
      <c r="B139" s="317" t="s">
        <v>154</v>
      </c>
      <c r="C139" s="318">
        <v>2</v>
      </c>
      <c r="D139" s="319" t="s">
        <v>13</v>
      </c>
      <c r="E139" s="291" t="s">
        <v>13</v>
      </c>
      <c r="F139" s="291" t="s">
        <v>3</v>
      </c>
      <c r="G139" s="291" t="s">
        <v>155</v>
      </c>
      <c r="H139" s="290" t="s">
        <v>156</v>
      </c>
      <c r="I139" s="509">
        <v>67</v>
      </c>
      <c r="J139" s="320">
        <v>13680</v>
      </c>
      <c r="K139" s="320">
        <v>0</v>
      </c>
      <c r="L139" s="320">
        <v>0</v>
      </c>
      <c r="M139" s="278">
        <f t="shared" ref="M139:N147" si="11">I139+K139</f>
        <v>67</v>
      </c>
      <c r="N139" s="278">
        <f t="shared" si="11"/>
        <v>13680</v>
      </c>
      <c r="O139" s="290"/>
    </row>
    <row r="140" spans="1:15" x14ac:dyDescent="0.4">
      <c r="A140" s="180">
        <v>128</v>
      </c>
      <c r="B140" s="324" t="s">
        <v>157</v>
      </c>
      <c r="C140" s="180">
        <v>3</v>
      </c>
      <c r="D140" s="180" t="s">
        <v>13</v>
      </c>
      <c r="E140" s="180" t="s">
        <v>13</v>
      </c>
      <c r="F140" s="180" t="s">
        <v>3</v>
      </c>
      <c r="G140" s="180" t="s">
        <v>158</v>
      </c>
      <c r="H140" s="276" t="s">
        <v>159</v>
      </c>
      <c r="I140" s="506">
        <v>73</v>
      </c>
      <c r="J140" s="182">
        <v>6720</v>
      </c>
      <c r="K140" s="182">
        <v>0</v>
      </c>
      <c r="L140" s="182">
        <v>0</v>
      </c>
      <c r="M140" s="278">
        <f t="shared" si="11"/>
        <v>73</v>
      </c>
      <c r="N140" s="278">
        <f t="shared" si="11"/>
        <v>6720</v>
      </c>
      <c r="O140" s="276"/>
    </row>
    <row r="141" spans="1:15" x14ac:dyDescent="0.4">
      <c r="A141" s="318">
        <v>129</v>
      </c>
      <c r="B141" s="324" t="s">
        <v>160</v>
      </c>
      <c r="C141" s="180">
        <v>5</v>
      </c>
      <c r="D141" s="180" t="s">
        <v>13</v>
      </c>
      <c r="E141" s="180" t="s">
        <v>13</v>
      </c>
      <c r="F141" s="180" t="s">
        <v>3</v>
      </c>
      <c r="G141" s="180" t="s">
        <v>161</v>
      </c>
      <c r="H141" s="276" t="s">
        <v>162</v>
      </c>
      <c r="I141" s="506">
        <v>35</v>
      </c>
      <c r="J141" s="182">
        <v>6200</v>
      </c>
      <c r="K141" s="182">
        <v>0</v>
      </c>
      <c r="L141" s="182">
        <v>0</v>
      </c>
      <c r="M141" s="278">
        <v>0</v>
      </c>
      <c r="N141" s="278">
        <f t="shared" si="11"/>
        <v>6200</v>
      </c>
      <c r="O141" s="276"/>
    </row>
    <row r="142" spans="1:15" x14ac:dyDescent="0.4">
      <c r="A142" s="180">
        <v>130</v>
      </c>
      <c r="B142" s="322" t="s">
        <v>611</v>
      </c>
      <c r="C142" s="291">
        <v>2</v>
      </c>
      <c r="D142" s="319" t="s">
        <v>612</v>
      </c>
      <c r="E142" s="291" t="s">
        <v>13</v>
      </c>
      <c r="F142" s="291" t="s">
        <v>3</v>
      </c>
      <c r="G142" s="291" t="s">
        <v>613</v>
      </c>
      <c r="H142" s="290" t="s">
        <v>614</v>
      </c>
      <c r="I142" s="509">
        <v>172</v>
      </c>
      <c r="J142" s="320">
        <v>120900</v>
      </c>
      <c r="K142" s="320">
        <v>0</v>
      </c>
      <c r="L142" s="320">
        <v>0</v>
      </c>
      <c r="M142" s="278">
        <f t="shared" si="11"/>
        <v>172</v>
      </c>
      <c r="N142" s="278">
        <f t="shared" si="11"/>
        <v>120900</v>
      </c>
      <c r="O142" s="276"/>
    </row>
    <row r="143" spans="1:15" x14ac:dyDescent="0.4">
      <c r="A143" s="318">
        <v>131</v>
      </c>
      <c r="B143" s="322" t="s">
        <v>604</v>
      </c>
      <c r="C143" s="318">
        <v>5</v>
      </c>
      <c r="D143" s="319" t="s">
        <v>605</v>
      </c>
      <c r="E143" s="291" t="s">
        <v>13</v>
      </c>
      <c r="F143" s="291" t="s">
        <v>3</v>
      </c>
      <c r="G143" s="345" t="s">
        <v>606</v>
      </c>
      <c r="H143" s="290" t="s">
        <v>607</v>
      </c>
      <c r="I143" s="509">
        <v>93</v>
      </c>
      <c r="J143" s="320">
        <v>94000</v>
      </c>
      <c r="K143" s="320">
        <v>0</v>
      </c>
      <c r="L143" s="320">
        <v>0</v>
      </c>
      <c r="M143" s="278">
        <f t="shared" si="11"/>
        <v>93</v>
      </c>
      <c r="N143" s="278">
        <f t="shared" si="11"/>
        <v>94000</v>
      </c>
      <c r="O143" s="276"/>
    </row>
    <row r="144" spans="1:15" x14ac:dyDescent="0.4">
      <c r="A144" s="180">
        <v>132</v>
      </c>
      <c r="B144" s="324" t="s">
        <v>163</v>
      </c>
      <c r="C144" s="180">
        <v>8</v>
      </c>
      <c r="D144" s="180" t="s">
        <v>164</v>
      </c>
      <c r="E144" s="180" t="s">
        <v>13</v>
      </c>
      <c r="F144" s="180" t="s">
        <v>3</v>
      </c>
      <c r="G144" s="180" t="s">
        <v>155</v>
      </c>
      <c r="H144" s="276" t="s">
        <v>165</v>
      </c>
      <c r="I144" s="506">
        <v>64</v>
      </c>
      <c r="J144" s="182">
        <v>10150</v>
      </c>
      <c r="K144" s="182">
        <v>0</v>
      </c>
      <c r="L144" s="182">
        <v>0</v>
      </c>
      <c r="M144" s="278">
        <v>0</v>
      </c>
      <c r="N144" s="278">
        <f t="shared" si="11"/>
        <v>10150</v>
      </c>
      <c r="O144" s="276"/>
    </row>
    <row r="145" spans="1:15" x14ac:dyDescent="0.4">
      <c r="A145" s="318">
        <v>133</v>
      </c>
      <c r="B145" s="324" t="s">
        <v>603</v>
      </c>
      <c r="C145" s="180">
        <v>6</v>
      </c>
      <c r="D145" s="180" t="s">
        <v>166</v>
      </c>
      <c r="E145" s="180" t="s">
        <v>13</v>
      </c>
      <c r="F145" s="180" t="s">
        <v>3</v>
      </c>
      <c r="G145" s="180">
        <v>2538</v>
      </c>
      <c r="H145" s="276" t="s">
        <v>156</v>
      </c>
      <c r="I145" s="506">
        <v>160</v>
      </c>
      <c r="J145" s="182">
        <v>63000</v>
      </c>
      <c r="K145" s="182">
        <v>0</v>
      </c>
      <c r="L145" s="182">
        <v>0</v>
      </c>
      <c r="M145" s="278">
        <f t="shared" si="11"/>
        <v>160</v>
      </c>
      <c r="N145" s="278">
        <f t="shared" si="11"/>
        <v>63000</v>
      </c>
      <c r="O145" s="276"/>
    </row>
    <row r="146" spans="1:15" x14ac:dyDescent="0.4">
      <c r="A146" s="180">
        <v>134</v>
      </c>
      <c r="B146" s="324" t="s">
        <v>608</v>
      </c>
      <c r="C146" s="180">
        <v>7</v>
      </c>
      <c r="D146" s="180" t="s">
        <v>166</v>
      </c>
      <c r="E146" s="180" t="s">
        <v>13</v>
      </c>
      <c r="F146" s="180" t="s">
        <v>3</v>
      </c>
      <c r="G146" s="180" t="s">
        <v>609</v>
      </c>
      <c r="H146" s="276" t="s">
        <v>610</v>
      </c>
      <c r="I146" s="506">
        <v>94</v>
      </c>
      <c r="J146" s="182">
        <v>60000</v>
      </c>
      <c r="K146" s="182">
        <v>0</v>
      </c>
      <c r="L146" s="182">
        <v>0</v>
      </c>
      <c r="M146" s="278">
        <f t="shared" si="11"/>
        <v>94</v>
      </c>
      <c r="N146" s="278">
        <f t="shared" si="11"/>
        <v>60000</v>
      </c>
      <c r="O146" s="276"/>
    </row>
    <row r="147" spans="1:15" x14ac:dyDescent="0.4">
      <c r="A147" s="318">
        <v>135</v>
      </c>
      <c r="B147" s="324" t="s">
        <v>116</v>
      </c>
      <c r="C147" s="180">
        <v>8</v>
      </c>
      <c r="D147" s="180" t="s">
        <v>166</v>
      </c>
      <c r="E147" s="180" t="s">
        <v>13</v>
      </c>
      <c r="F147" s="180" t="s">
        <v>3</v>
      </c>
      <c r="G147" s="180" t="s">
        <v>167</v>
      </c>
      <c r="H147" s="276" t="s">
        <v>168</v>
      </c>
      <c r="I147" s="506">
        <v>85</v>
      </c>
      <c r="J147" s="182">
        <v>8600</v>
      </c>
      <c r="K147" s="182">
        <v>0</v>
      </c>
      <c r="L147" s="182">
        <v>0</v>
      </c>
      <c r="M147" s="278">
        <f t="shared" si="11"/>
        <v>85</v>
      </c>
      <c r="N147" s="278">
        <f t="shared" si="11"/>
        <v>8600</v>
      </c>
      <c r="O147" s="276"/>
    </row>
    <row r="148" spans="1:15" ht="21.6" thickBot="1" x14ac:dyDescent="0.45">
      <c r="A148" s="326"/>
      <c r="B148" s="327"/>
      <c r="C148" s="285"/>
      <c r="D148" s="285" t="s">
        <v>2</v>
      </c>
      <c r="E148" s="326"/>
      <c r="F148" s="326"/>
      <c r="G148" s="285"/>
      <c r="H148" s="326"/>
      <c r="I148" s="510"/>
      <c r="J148" s="328">
        <f>SUM(J139:J147)</f>
        <v>383250</v>
      </c>
      <c r="K148" s="329">
        <f>SUM(K139:K147)</f>
        <v>0</v>
      </c>
      <c r="L148" s="328">
        <f>SUM(L139:L147)</f>
        <v>0</v>
      </c>
      <c r="M148" s="328">
        <f>SUM(M139:M147)</f>
        <v>744</v>
      </c>
      <c r="N148" s="328">
        <f>SUM(N139:N147)</f>
        <v>383250</v>
      </c>
      <c r="O148" s="282"/>
    </row>
    <row r="149" spans="1:15" x14ac:dyDescent="0.4">
      <c r="A149" s="180">
        <v>136</v>
      </c>
      <c r="B149" s="292" t="s">
        <v>264</v>
      </c>
      <c r="C149" s="307">
        <v>1</v>
      </c>
      <c r="D149" s="305" t="s">
        <v>260</v>
      </c>
      <c r="E149" s="300" t="s">
        <v>16</v>
      </c>
      <c r="F149" s="300" t="s">
        <v>3</v>
      </c>
      <c r="G149" s="51">
        <v>2538</v>
      </c>
      <c r="H149" s="308" t="s">
        <v>265</v>
      </c>
      <c r="I149" s="505">
        <v>57</v>
      </c>
      <c r="J149" s="350">
        <v>57000</v>
      </c>
      <c r="K149" s="278">
        <v>0</v>
      </c>
      <c r="L149" s="351">
        <v>0</v>
      </c>
      <c r="M149" s="278">
        <f>I149+K149</f>
        <v>57</v>
      </c>
      <c r="N149" s="351">
        <f>J149+L149</f>
        <v>57000</v>
      </c>
      <c r="O149" s="290"/>
    </row>
    <row r="150" spans="1:15" x14ac:dyDescent="0.4">
      <c r="A150" s="291">
        <v>137</v>
      </c>
      <c r="B150" s="297" t="s">
        <v>263</v>
      </c>
      <c r="C150" s="307">
        <v>3</v>
      </c>
      <c r="D150" s="305" t="s">
        <v>260</v>
      </c>
      <c r="E150" s="300" t="s">
        <v>16</v>
      </c>
      <c r="F150" s="300" t="s">
        <v>3</v>
      </c>
      <c r="G150" s="51">
        <v>2567</v>
      </c>
      <c r="H150" s="308" t="s">
        <v>1000</v>
      </c>
      <c r="I150" s="505">
        <v>15</v>
      </c>
      <c r="J150" s="350">
        <v>750</v>
      </c>
      <c r="K150" s="278">
        <v>90</v>
      </c>
      <c r="L150" s="351">
        <v>4500</v>
      </c>
      <c r="M150" s="278">
        <f>I150+K150</f>
        <v>105</v>
      </c>
      <c r="N150" s="351">
        <f>J150+L150</f>
        <v>5250</v>
      </c>
      <c r="O150" s="290"/>
    </row>
    <row r="151" spans="1:15" x14ac:dyDescent="0.4">
      <c r="A151" s="180">
        <v>138</v>
      </c>
      <c r="B151" s="298" t="s">
        <v>266</v>
      </c>
      <c r="C151" s="293">
        <v>1</v>
      </c>
      <c r="D151" s="294" t="s">
        <v>267</v>
      </c>
      <c r="E151" s="293" t="s">
        <v>16</v>
      </c>
      <c r="F151" s="293" t="s">
        <v>3</v>
      </c>
      <c r="G151" s="45">
        <v>2551</v>
      </c>
      <c r="H151" s="179" t="s">
        <v>268</v>
      </c>
      <c r="I151" s="506">
        <v>137</v>
      </c>
      <c r="J151" s="352">
        <v>804600</v>
      </c>
      <c r="K151" s="280">
        <v>0</v>
      </c>
      <c r="L151" s="296">
        <v>0</v>
      </c>
      <c r="M151" s="278">
        <f t="shared" ref="M151:N159" si="12">I151+K151</f>
        <v>137</v>
      </c>
      <c r="N151" s="351">
        <f>J151+L151</f>
        <v>804600</v>
      </c>
      <c r="O151" s="276"/>
    </row>
    <row r="152" spans="1:15" x14ac:dyDescent="0.4">
      <c r="A152" s="291">
        <v>139</v>
      </c>
      <c r="B152" s="298" t="s">
        <v>930</v>
      </c>
      <c r="C152" s="293">
        <v>3</v>
      </c>
      <c r="D152" s="294" t="s">
        <v>920</v>
      </c>
      <c r="E152" s="293" t="s">
        <v>16</v>
      </c>
      <c r="F152" s="293" t="s">
        <v>3</v>
      </c>
      <c r="G152" s="45">
        <v>2567</v>
      </c>
      <c r="H152" s="179" t="s">
        <v>932</v>
      </c>
      <c r="I152" s="506">
        <v>15</v>
      </c>
      <c r="J152" s="352">
        <v>750</v>
      </c>
      <c r="K152" s="280">
        <v>96</v>
      </c>
      <c r="L152" s="296">
        <v>4800</v>
      </c>
      <c r="M152" s="278">
        <f t="shared" si="12"/>
        <v>111</v>
      </c>
      <c r="N152" s="351">
        <f>J152+L152</f>
        <v>5550</v>
      </c>
      <c r="O152" s="276"/>
    </row>
    <row r="153" spans="1:15" x14ac:dyDescent="0.4">
      <c r="A153" s="180">
        <v>140</v>
      </c>
      <c r="B153" s="298" t="s">
        <v>919</v>
      </c>
      <c r="C153" s="293">
        <v>7</v>
      </c>
      <c r="D153" s="294" t="s">
        <v>920</v>
      </c>
      <c r="E153" s="293" t="s">
        <v>16</v>
      </c>
      <c r="F153" s="293" t="s">
        <v>3</v>
      </c>
      <c r="G153" s="45">
        <v>2555</v>
      </c>
      <c r="H153" s="179" t="s">
        <v>921</v>
      </c>
      <c r="I153" s="506">
        <v>55</v>
      </c>
      <c r="J153" s="352">
        <v>160500</v>
      </c>
      <c r="K153" s="280">
        <v>0</v>
      </c>
      <c r="L153" s="296">
        <v>0</v>
      </c>
      <c r="M153" s="278">
        <f t="shared" si="12"/>
        <v>55</v>
      </c>
      <c r="N153" s="351">
        <f t="shared" si="12"/>
        <v>160500</v>
      </c>
      <c r="O153" s="276"/>
    </row>
    <row r="154" spans="1:15" x14ac:dyDescent="0.4">
      <c r="A154" s="291">
        <v>141</v>
      </c>
      <c r="B154" s="298" t="s">
        <v>410</v>
      </c>
      <c r="C154" s="293">
        <v>6</v>
      </c>
      <c r="D154" s="294" t="s">
        <v>923</v>
      </c>
      <c r="E154" s="293" t="s">
        <v>16</v>
      </c>
      <c r="F154" s="293" t="s">
        <v>3</v>
      </c>
      <c r="G154" s="45">
        <v>2567</v>
      </c>
      <c r="H154" s="179" t="s">
        <v>935</v>
      </c>
      <c r="I154" s="506">
        <v>15</v>
      </c>
      <c r="J154" s="352">
        <v>750</v>
      </c>
      <c r="K154" s="280">
        <v>95</v>
      </c>
      <c r="L154" s="296">
        <v>4750</v>
      </c>
      <c r="M154" s="278">
        <f t="shared" si="12"/>
        <v>110</v>
      </c>
      <c r="N154" s="351">
        <f t="shared" si="12"/>
        <v>5500</v>
      </c>
      <c r="O154" s="276"/>
    </row>
    <row r="155" spans="1:15" x14ac:dyDescent="0.4">
      <c r="A155" s="180">
        <v>142</v>
      </c>
      <c r="B155" s="298" t="s">
        <v>922</v>
      </c>
      <c r="C155" s="293">
        <v>8</v>
      </c>
      <c r="D155" s="294" t="s">
        <v>923</v>
      </c>
      <c r="E155" s="293" t="s">
        <v>16</v>
      </c>
      <c r="F155" s="293" t="s">
        <v>3</v>
      </c>
      <c r="G155" s="45">
        <v>2544</v>
      </c>
      <c r="H155" s="179" t="s">
        <v>924</v>
      </c>
      <c r="I155" s="506">
        <v>55</v>
      </c>
      <c r="J155" s="352">
        <v>300500</v>
      </c>
      <c r="K155" s="280">
        <v>0</v>
      </c>
      <c r="L155" s="296">
        <v>0</v>
      </c>
      <c r="M155" s="278">
        <f t="shared" si="12"/>
        <v>55</v>
      </c>
      <c r="N155" s="351">
        <f t="shared" si="12"/>
        <v>300500</v>
      </c>
      <c r="O155" s="276"/>
    </row>
    <row r="156" spans="1:15" x14ac:dyDescent="0.4">
      <c r="A156" s="291">
        <v>143</v>
      </c>
      <c r="B156" s="298" t="s">
        <v>925</v>
      </c>
      <c r="C156" s="293">
        <v>2</v>
      </c>
      <c r="D156" s="294" t="s">
        <v>267</v>
      </c>
      <c r="E156" s="293" t="s">
        <v>16</v>
      </c>
      <c r="F156" s="293" t="s">
        <v>3</v>
      </c>
      <c r="G156" s="45">
        <v>2551</v>
      </c>
      <c r="H156" s="179" t="s">
        <v>926</v>
      </c>
      <c r="I156" s="506">
        <v>80</v>
      </c>
      <c r="J156" s="352">
        <v>234200</v>
      </c>
      <c r="K156" s="280">
        <v>0</v>
      </c>
      <c r="L156" s="296">
        <v>0</v>
      </c>
      <c r="M156" s="278">
        <f t="shared" si="12"/>
        <v>80</v>
      </c>
      <c r="N156" s="351">
        <f>J156+L156</f>
        <v>234200</v>
      </c>
      <c r="O156" s="276"/>
    </row>
    <row r="157" spans="1:15" x14ac:dyDescent="0.4">
      <c r="A157" s="180">
        <v>144</v>
      </c>
      <c r="B157" s="298" t="s">
        <v>269</v>
      </c>
      <c r="C157" s="293">
        <v>6</v>
      </c>
      <c r="D157" s="294" t="s">
        <v>267</v>
      </c>
      <c r="E157" s="293" t="s">
        <v>16</v>
      </c>
      <c r="F157" s="293" t="s">
        <v>3</v>
      </c>
      <c r="G157" s="295" t="s">
        <v>251</v>
      </c>
      <c r="H157" s="169" t="s">
        <v>270</v>
      </c>
      <c r="I157" s="507">
        <v>431</v>
      </c>
      <c r="J157" s="352">
        <v>2544400</v>
      </c>
      <c r="K157" s="280">
        <v>0</v>
      </c>
      <c r="L157" s="296">
        <v>0</v>
      </c>
      <c r="M157" s="278">
        <f t="shared" si="12"/>
        <v>431</v>
      </c>
      <c r="N157" s="351">
        <f>J157+L157</f>
        <v>2544400</v>
      </c>
      <c r="O157" s="276"/>
    </row>
    <row r="158" spans="1:15" x14ac:dyDescent="0.4">
      <c r="A158" s="291">
        <v>145</v>
      </c>
      <c r="B158" s="298" t="s">
        <v>927</v>
      </c>
      <c r="C158" s="293">
        <v>8</v>
      </c>
      <c r="D158" s="294" t="s">
        <v>267</v>
      </c>
      <c r="E158" s="293" t="s">
        <v>16</v>
      </c>
      <c r="F158" s="293" t="s">
        <v>3</v>
      </c>
      <c r="G158" s="295" t="s">
        <v>58</v>
      </c>
      <c r="H158" s="169" t="s">
        <v>928</v>
      </c>
      <c r="I158" s="507">
        <v>35</v>
      </c>
      <c r="J158" s="352">
        <v>76000</v>
      </c>
      <c r="K158" s="280">
        <v>0</v>
      </c>
      <c r="L158" s="296">
        <v>0</v>
      </c>
      <c r="M158" s="278">
        <f t="shared" si="12"/>
        <v>35</v>
      </c>
      <c r="N158" s="351">
        <f>J158+L158</f>
        <v>76000</v>
      </c>
      <c r="O158" s="276"/>
    </row>
    <row r="159" spans="1:15" x14ac:dyDescent="0.4">
      <c r="A159" s="180">
        <v>146</v>
      </c>
      <c r="B159" s="298" t="s">
        <v>271</v>
      </c>
      <c r="C159" s="293">
        <v>9</v>
      </c>
      <c r="D159" s="294" t="s">
        <v>267</v>
      </c>
      <c r="E159" s="293" t="s">
        <v>16</v>
      </c>
      <c r="F159" s="293" t="s">
        <v>3</v>
      </c>
      <c r="G159" s="295" t="s">
        <v>181</v>
      </c>
      <c r="H159" s="169" t="s">
        <v>272</v>
      </c>
      <c r="I159" s="507">
        <v>300</v>
      </c>
      <c r="J159" s="296">
        <v>485200</v>
      </c>
      <c r="K159" s="280">
        <v>0</v>
      </c>
      <c r="L159" s="296">
        <v>0</v>
      </c>
      <c r="M159" s="278">
        <f t="shared" si="12"/>
        <v>300</v>
      </c>
      <c r="N159" s="351">
        <f>J159+L159</f>
        <v>485200</v>
      </c>
      <c r="O159" s="276"/>
    </row>
    <row r="160" spans="1:15" ht="21.6" thickBot="1" x14ac:dyDescent="0.45">
      <c r="A160" s="283"/>
      <c r="B160" s="353"/>
      <c r="C160" s="354"/>
      <c r="D160" s="303" t="s">
        <v>2</v>
      </c>
      <c r="E160" s="354"/>
      <c r="F160" s="354"/>
      <c r="G160" s="355"/>
      <c r="H160" s="356"/>
      <c r="I160" s="511"/>
      <c r="J160" s="357">
        <f>SUM(J149:J159)</f>
        <v>4664650</v>
      </c>
      <c r="K160" s="358">
        <f>SUM(K149:K159)</f>
        <v>281</v>
      </c>
      <c r="L160" s="357">
        <f>SUM(L149:L159)</f>
        <v>14050</v>
      </c>
      <c r="M160" s="357">
        <f>SUM(M149:M159)</f>
        <v>1476</v>
      </c>
      <c r="N160" s="357">
        <f>SUM(N149:N159)</f>
        <v>4678700</v>
      </c>
      <c r="O160" s="282"/>
    </row>
    <row r="161" spans="1:15" x14ac:dyDescent="0.4">
      <c r="A161" s="369">
        <v>147</v>
      </c>
      <c r="B161" s="298" t="s">
        <v>173</v>
      </c>
      <c r="C161" s="293">
        <v>2</v>
      </c>
      <c r="D161" s="294" t="s">
        <v>172</v>
      </c>
      <c r="E161" s="293" t="s">
        <v>18</v>
      </c>
      <c r="F161" s="293" t="s">
        <v>3</v>
      </c>
      <c r="G161" s="295" t="s">
        <v>58</v>
      </c>
      <c r="H161" s="169" t="s">
        <v>278</v>
      </c>
      <c r="I161" s="507">
        <v>243</v>
      </c>
      <c r="J161" s="429">
        <v>173250</v>
      </c>
      <c r="K161" s="280">
        <v>0</v>
      </c>
      <c r="L161" s="430">
        <v>0</v>
      </c>
      <c r="M161" s="280">
        <f>I161+K161</f>
        <v>243</v>
      </c>
      <c r="N161" s="280">
        <f t="shared" ref="N161:N166" si="13">J161+L161</f>
        <v>173250</v>
      </c>
      <c r="O161" s="276"/>
    </row>
    <row r="162" spans="1:15" x14ac:dyDescent="0.4">
      <c r="A162" s="180">
        <v>148</v>
      </c>
      <c r="B162" s="297" t="s">
        <v>623</v>
      </c>
      <c r="C162" s="293">
        <v>6</v>
      </c>
      <c r="D162" s="294" t="s">
        <v>172</v>
      </c>
      <c r="E162" s="293" t="s">
        <v>18</v>
      </c>
      <c r="F162" s="293" t="s">
        <v>3</v>
      </c>
      <c r="G162" s="295" t="s">
        <v>621</v>
      </c>
      <c r="H162" s="169" t="s">
        <v>622</v>
      </c>
      <c r="I162" s="507">
        <v>243</v>
      </c>
      <c r="J162" s="429">
        <v>291200</v>
      </c>
      <c r="K162" s="280">
        <v>0</v>
      </c>
      <c r="L162" s="430">
        <v>0</v>
      </c>
      <c r="M162" s="278">
        <f>I162+K162</f>
        <v>243</v>
      </c>
      <c r="N162" s="278">
        <f t="shared" si="13"/>
        <v>291200</v>
      </c>
      <c r="O162" s="290"/>
    </row>
    <row r="163" spans="1:15" x14ac:dyDescent="0.4">
      <c r="A163" s="369">
        <v>149</v>
      </c>
      <c r="B163" s="297" t="s">
        <v>624</v>
      </c>
      <c r="C163" s="293">
        <v>7</v>
      </c>
      <c r="D163" s="294" t="s">
        <v>172</v>
      </c>
      <c r="E163" s="293" t="s">
        <v>18</v>
      </c>
      <c r="F163" s="293" t="s">
        <v>3</v>
      </c>
      <c r="G163" s="295" t="s">
        <v>625</v>
      </c>
      <c r="H163" s="169" t="s">
        <v>626</v>
      </c>
      <c r="I163" s="507">
        <v>436</v>
      </c>
      <c r="J163" s="429">
        <v>572700</v>
      </c>
      <c r="K163" s="280">
        <v>0</v>
      </c>
      <c r="L163" s="430">
        <v>0</v>
      </c>
      <c r="M163" s="278">
        <f>I163+K163</f>
        <v>436</v>
      </c>
      <c r="N163" s="278">
        <f t="shared" si="13"/>
        <v>572700</v>
      </c>
      <c r="O163" s="290"/>
    </row>
    <row r="164" spans="1:15" x14ac:dyDescent="0.4">
      <c r="A164" s="369">
        <v>150</v>
      </c>
      <c r="B164" s="298" t="s">
        <v>285</v>
      </c>
      <c r="C164" s="293">
        <v>8</v>
      </c>
      <c r="D164" s="294" t="s">
        <v>172</v>
      </c>
      <c r="E164" s="293" t="s">
        <v>18</v>
      </c>
      <c r="F164" s="293" t="s">
        <v>3</v>
      </c>
      <c r="G164" s="295" t="s">
        <v>181</v>
      </c>
      <c r="H164" s="169" t="s">
        <v>286</v>
      </c>
      <c r="I164" s="507">
        <v>210</v>
      </c>
      <c r="J164" s="430">
        <v>201600</v>
      </c>
      <c r="K164" s="280">
        <v>0</v>
      </c>
      <c r="L164" s="430">
        <v>0</v>
      </c>
      <c r="M164" s="278">
        <f t="shared" ref="M164:M166" si="14">I164+K164</f>
        <v>210</v>
      </c>
      <c r="N164" s="278">
        <f t="shared" si="13"/>
        <v>201600</v>
      </c>
      <c r="O164" s="276"/>
    </row>
    <row r="165" spans="1:15" x14ac:dyDescent="0.4">
      <c r="A165" s="180">
        <v>151</v>
      </c>
      <c r="B165" s="298" t="s">
        <v>1015</v>
      </c>
      <c r="C165" s="293">
        <v>14</v>
      </c>
      <c r="D165" s="294" t="s">
        <v>172</v>
      </c>
      <c r="E165" s="293" t="s">
        <v>18</v>
      </c>
      <c r="F165" s="293" t="s">
        <v>3</v>
      </c>
      <c r="G165" s="295" t="s">
        <v>1016</v>
      </c>
      <c r="H165" s="169" t="s">
        <v>1017</v>
      </c>
      <c r="I165" s="507">
        <v>211</v>
      </c>
      <c r="J165" s="430">
        <v>158584</v>
      </c>
      <c r="K165" s="280">
        <v>15</v>
      </c>
      <c r="L165" s="430">
        <v>1500</v>
      </c>
      <c r="M165" s="278">
        <f t="shared" si="14"/>
        <v>226</v>
      </c>
      <c r="N165" s="278">
        <f t="shared" si="13"/>
        <v>160084</v>
      </c>
      <c r="O165" s="276"/>
    </row>
    <row r="166" spans="1:15" x14ac:dyDescent="0.4">
      <c r="A166" s="369">
        <v>152</v>
      </c>
      <c r="B166" s="298" t="s">
        <v>1018</v>
      </c>
      <c r="C166" s="293">
        <v>15</v>
      </c>
      <c r="D166" s="294" t="s">
        <v>172</v>
      </c>
      <c r="E166" s="293" t="s">
        <v>18</v>
      </c>
      <c r="F166" s="293" t="s">
        <v>3</v>
      </c>
      <c r="G166" s="295" t="s">
        <v>251</v>
      </c>
      <c r="H166" s="169" t="s">
        <v>1019</v>
      </c>
      <c r="I166" s="505">
        <v>48</v>
      </c>
      <c r="J166" s="430">
        <v>65000</v>
      </c>
      <c r="K166" s="278">
        <v>20</v>
      </c>
      <c r="L166" s="430">
        <v>2000</v>
      </c>
      <c r="M166" s="278">
        <f t="shared" si="14"/>
        <v>68</v>
      </c>
      <c r="N166" s="278">
        <f t="shared" si="13"/>
        <v>67000</v>
      </c>
      <c r="O166" s="276"/>
    </row>
    <row r="167" spans="1:15" x14ac:dyDescent="0.4">
      <c r="A167" s="369">
        <v>153</v>
      </c>
      <c r="B167" s="493" t="s">
        <v>987</v>
      </c>
      <c r="C167" s="301">
        <v>16</v>
      </c>
      <c r="D167" s="494" t="s">
        <v>172</v>
      </c>
      <c r="E167" s="301" t="s">
        <v>18</v>
      </c>
      <c r="F167" s="301" t="s">
        <v>3</v>
      </c>
      <c r="G167" s="495" t="s">
        <v>1021</v>
      </c>
      <c r="H167" s="334" t="s">
        <v>988</v>
      </c>
      <c r="I167" s="512">
        <v>110</v>
      </c>
      <c r="J167" s="496">
        <v>87500</v>
      </c>
      <c r="K167" s="496">
        <v>0</v>
      </c>
      <c r="L167" s="496">
        <v>0</v>
      </c>
      <c r="M167" s="280">
        <f>I167+K167</f>
        <v>110</v>
      </c>
      <c r="N167" s="280">
        <f t="shared" ref="N167:N169" si="15">J167+L167</f>
        <v>87500</v>
      </c>
      <c r="O167" s="414"/>
    </row>
    <row r="168" spans="1:15" x14ac:dyDescent="0.4">
      <c r="A168" s="180">
        <v>154</v>
      </c>
      <c r="B168" s="298" t="s">
        <v>1020</v>
      </c>
      <c r="C168" s="293">
        <v>17</v>
      </c>
      <c r="D168" s="294" t="s">
        <v>172</v>
      </c>
      <c r="E168" s="293" t="s">
        <v>18</v>
      </c>
      <c r="F168" s="293" t="s">
        <v>3</v>
      </c>
      <c r="G168" s="295" t="s">
        <v>258</v>
      </c>
      <c r="H168" s="169" t="s">
        <v>1022</v>
      </c>
      <c r="I168" s="505">
        <v>258</v>
      </c>
      <c r="J168" s="430">
        <v>1561000</v>
      </c>
      <c r="K168" s="278">
        <v>15</v>
      </c>
      <c r="L168" s="430">
        <v>1500</v>
      </c>
      <c r="M168" s="278">
        <f>I168+K168</f>
        <v>273</v>
      </c>
      <c r="N168" s="278">
        <f t="shared" si="15"/>
        <v>1562500</v>
      </c>
      <c r="O168" s="276"/>
    </row>
    <row r="169" spans="1:15" x14ac:dyDescent="0.4">
      <c r="A169" s="369">
        <v>155</v>
      </c>
      <c r="B169" s="298" t="s">
        <v>1023</v>
      </c>
      <c r="C169" s="293">
        <v>20</v>
      </c>
      <c r="D169" s="294" t="s">
        <v>172</v>
      </c>
      <c r="E169" s="293" t="s">
        <v>18</v>
      </c>
      <c r="F169" s="293" t="s">
        <v>3</v>
      </c>
      <c r="G169" s="295" t="s">
        <v>1024</v>
      </c>
      <c r="H169" s="169" t="s">
        <v>1025</v>
      </c>
      <c r="I169" s="505">
        <v>150</v>
      </c>
      <c r="J169" s="430">
        <v>330000</v>
      </c>
      <c r="K169" s="278">
        <v>18</v>
      </c>
      <c r="L169" s="430">
        <v>1800</v>
      </c>
      <c r="M169" s="278">
        <f>I169+K169</f>
        <v>168</v>
      </c>
      <c r="N169" s="278">
        <f t="shared" si="15"/>
        <v>331800</v>
      </c>
      <c r="O169" s="276"/>
    </row>
    <row r="170" spans="1:15" x14ac:dyDescent="0.4">
      <c r="A170" s="369">
        <v>156</v>
      </c>
      <c r="B170" s="298" t="s">
        <v>627</v>
      </c>
      <c r="C170" s="299">
        <v>2</v>
      </c>
      <c r="D170" s="294" t="s">
        <v>229</v>
      </c>
      <c r="E170" s="293" t="s">
        <v>18</v>
      </c>
      <c r="F170" s="293" t="s">
        <v>3</v>
      </c>
      <c r="G170" s="45">
        <v>2544</v>
      </c>
      <c r="H170" s="169" t="s">
        <v>274</v>
      </c>
      <c r="I170" s="505">
        <v>607</v>
      </c>
      <c r="J170" s="429">
        <v>5952261</v>
      </c>
      <c r="K170" s="278">
        <v>0</v>
      </c>
      <c r="L170" s="430">
        <v>0</v>
      </c>
      <c r="M170" s="278">
        <f t="shared" ref="M170:N196" si="16">I170+K170</f>
        <v>607</v>
      </c>
      <c r="N170" s="278">
        <f t="shared" si="16"/>
        <v>5952261</v>
      </c>
      <c r="O170" s="276"/>
    </row>
    <row r="171" spans="1:15" x14ac:dyDescent="0.4">
      <c r="A171" s="180">
        <v>157</v>
      </c>
      <c r="B171" s="298" t="s">
        <v>1006</v>
      </c>
      <c r="C171" s="299">
        <v>4</v>
      </c>
      <c r="D171" s="294" t="s">
        <v>229</v>
      </c>
      <c r="E171" s="293" t="s">
        <v>18</v>
      </c>
      <c r="F171" s="293" t="s">
        <v>3</v>
      </c>
      <c r="G171" s="45">
        <v>2566</v>
      </c>
      <c r="H171" s="169" t="s">
        <v>1007</v>
      </c>
      <c r="I171" s="505">
        <v>20</v>
      </c>
      <c r="J171" s="429">
        <v>1000</v>
      </c>
      <c r="K171" s="278">
        <v>10</v>
      </c>
      <c r="L171" s="430">
        <v>1000</v>
      </c>
      <c r="M171" s="278">
        <f t="shared" si="16"/>
        <v>30</v>
      </c>
      <c r="N171" s="278">
        <f t="shared" si="16"/>
        <v>2000</v>
      </c>
      <c r="O171" s="276"/>
    </row>
    <row r="172" spans="1:15" x14ac:dyDescent="0.4">
      <c r="A172" s="369">
        <v>158</v>
      </c>
      <c r="B172" s="298" t="s">
        <v>1008</v>
      </c>
      <c r="C172" s="299">
        <v>5</v>
      </c>
      <c r="D172" s="294" t="s">
        <v>229</v>
      </c>
      <c r="E172" s="293" t="s">
        <v>18</v>
      </c>
      <c r="F172" s="293" t="s">
        <v>3</v>
      </c>
      <c r="G172" s="45">
        <v>2541</v>
      </c>
      <c r="H172" s="169" t="s">
        <v>1009</v>
      </c>
      <c r="I172" s="505">
        <v>1789</v>
      </c>
      <c r="J172" s="429">
        <v>3919929</v>
      </c>
      <c r="K172" s="278">
        <v>15</v>
      </c>
      <c r="L172" s="430">
        <v>1500</v>
      </c>
      <c r="M172" s="278">
        <f t="shared" si="16"/>
        <v>1804</v>
      </c>
      <c r="N172" s="278">
        <f t="shared" si="16"/>
        <v>3921429</v>
      </c>
      <c r="O172" s="276"/>
    </row>
    <row r="173" spans="1:15" x14ac:dyDescent="0.4">
      <c r="A173" s="369">
        <v>159</v>
      </c>
      <c r="B173" s="298" t="s">
        <v>627</v>
      </c>
      <c r="C173" s="299">
        <v>6</v>
      </c>
      <c r="D173" s="294" t="s">
        <v>229</v>
      </c>
      <c r="E173" s="293" t="s">
        <v>18</v>
      </c>
      <c r="F173" s="293" t="s">
        <v>3</v>
      </c>
      <c r="G173" s="45">
        <v>2544</v>
      </c>
      <c r="H173" s="169" t="s">
        <v>628</v>
      </c>
      <c r="I173" s="505">
        <v>120</v>
      </c>
      <c r="J173" s="429">
        <v>74500</v>
      </c>
      <c r="K173" s="278">
        <v>0</v>
      </c>
      <c r="L173" s="430">
        <v>0</v>
      </c>
      <c r="M173" s="278">
        <f t="shared" si="16"/>
        <v>120</v>
      </c>
      <c r="N173" s="278">
        <f t="shared" si="16"/>
        <v>74500</v>
      </c>
      <c r="O173" s="276"/>
    </row>
    <row r="174" spans="1:15" x14ac:dyDescent="0.4">
      <c r="A174" s="180">
        <v>160</v>
      </c>
      <c r="B174" s="298" t="s">
        <v>629</v>
      </c>
      <c r="C174" s="299">
        <v>7</v>
      </c>
      <c r="D174" s="294" t="s">
        <v>229</v>
      </c>
      <c r="E174" s="293" t="s">
        <v>18</v>
      </c>
      <c r="F174" s="293" t="s">
        <v>3</v>
      </c>
      <c r="G174" s="45">
        <v>2545</v>
      </c>
      <c r="H174" s="169" t="s">
        <v>630</v>
      </c>
      <c r="I174" s="505">
        <v>164</v>
      </c>
      <c r="J174" s="429">
        <v>342500</v>
      </c>
      <c r="K174" s="278">
        <v>0</v>
      </c>
      <c r="L174" s="430">
        <v>0</v>
      </c>
      <c r="M174" s="278">
        <f t="shared" si="16"/>
        <v>164</v>
      </c>
      <c r="N174" s="278">
        <f t="shared" si="16"/>
        <v>342500</v>
      </c>
      <c r="O174" s="276"/>
    </row>
    <row r="175" spans="1:15" x14ac:dyDescent="0.4">
      <c r="A175" s="369">
        <v>161</v>
      </c>
      <c r="B175" s="298" t="s">
        <v>631</v>
      </c>
      <c r="C175" s="299">
        <v>8</v>
      </c>
      <c r="D175" s="294" t="s">
        <v>229</v>
      </c>
      <c r="E175" s="293" t="s">
        <v>18</v>
      </c>
      <c r="F175" s="293" t="s">
        <v>3</v>
      </c>
      <c r="G175" s="45">
        <v>2550</v>
      </c>
      <c r="H175" s="169" t="s">
        <v>632</v>
      </c>
      <c r="I175" s="505">
        <v>325</v>
      </c>
      <c r="J175" s="429">
        <v>793880</v>
      </c>
      <c r="K175" s="278">
        <v>0</v>
      </c>
      <c r="L175" s="430">
        <v>0</v>
      </c>
      <c r="M175" s="278">
        <f t="shared" si="16"/>
        <v>325</v>
      </c>
      <c r="N175" s="278">
        <f t="shared" si="16"/>
        <v>793880</v>
      </c>
      <c r="O175" s="276"/>
    </row>
    <row r="176" spans="1:15" x14ac:dyDescent="0.4">
      <c r="A176" s="369">
        <v>162</v>
      </c>
      <c r="B176" s="298" t="s">
        <v>264</v>
      </c>
      <c r="C176" s="299">
        <v>10</v>
      </c>
      <c r="D176" s="294" t="s">
        <v>229</v>
      </c>
      <c r="E176" s="293" t="s">
        <v>18</v>
      </c>
      <c r="F176" s="293" t="s">
        <v>3</v>
      </c>
      <c r="G176" s="45">
        <v>2545</v>
      </c>
      <c r="H176" s="169" t="s">
        <v>743</v>
      </c>
      <c r="I176" s="505">
        <v>104</v>
      </c>
      <c r="J176" s="429">
        <v>191000</v>
      </c>
      <c r="K176" s="278">
        <v>0</v>
      </c>
      <c r="L176" s="430">
        <v>0</v>
      </c>
      <c r="M176" s="278">
        <f t="shared" si="16"/>
        <v>104</v>
      </c>
      <c r="N176" s="278">
        <f t="shared" si="16"/>
        <v>191000</v>
      </c>
      <c r="O176" s="276"/>
    </row>
    <row r="177" spans="1:15" x14ac:dyDescent="0.4">
      <c r="A177" s="180">
        <v>163</v>
      </c>
      <c r="B177" s="298" t="s">
        <v>744</v>
      </c>
      <c r="C177" s="299">
        <v>13</v>
      </c>
      <c r="D177" s="294" t="s">
        <v>229</v>
      </c>
      <c r="E177" s="293" t="s">
        <v>18</v>
      </c>
      <c r="F177" s="293" t="s">
        <v>3</v>
      </c>
      <c r="G177" s="45">
        <v>2551</v>
      </c>
      <c r="H177" s="169" t="s">
        <v>745</v>
      </c>
      <c r="I177" s="505">
        <v>69</v>
      </c>
      <c r="J177" s="429">
        <v>121000</v>
      </c>
      <c r="K177" s="278">
        <v>0</v>
      </c>
      <c r="L177" s="430">
        <v>0</v>
      </c>
      <c r="M177" s="278">
        <f t="shared" si="16"/>
        <v>69</v>
      </c>
      <c r="N177" s="278">
        <f t="shared" si="16"/>
        <v>121000</v>
      </c>
      <c r="O177" s="276"/>
    </row>
    <row r="178" spans="1:15" x14ac:dyDescent="0.4">
      <c r="A178" s="369">
        <v>164</v>
      </c>
      <c r="B178" s="298" t="s">
        <v>746</v>
      </c>
      <c r="C178" s="299">
        <v>15</v>
      </c>
      <c r="D178" s="294" t="s">
        <v>229</v>
      </c>
      <c r="E178" s="293" t="s">
        <v>18</v>
      </c>
      <c r="F178" s="293" t="s">
        <v>3</v>
      </c>
      <c r="G178" s="45">
        <v>2549</v>
      </c>
      <c r="H178" s="169" t="s">
        <v>747</v>
      </c>
      <c r="I178" s="505">
        <v>46</v>
      </c>
      <c r="J178" s="429">
        <v>57700</v>
      </c>
      <c r="K178" s="278">
        <v>0</v>
      </c>
      <c r="L178" s="430">
        <v>0</v>
      </c>
      <c r="M178" s="278">
        <f t="shared" si="16"/>
        <v>46</v>
      </c>
      <c r="N178" s="278">
        <f t="shared" si="16"/>
        <v>57700</v>
      </c>
      <c r="O178" s="276"/>
    </row>
    <row r="179" spans="1:15" x14ac:dyDescent="0.4">
      <c r="A179" s="369">
        <v>165</v>
      </c>
      <c r="B179" s="298" t="s">
        <v>275</v>
      </c>
      <c r="C179" s="293">
        <v>5</v>
      </c>
      <c r="D179" s="294" t="s">
        <v>276</v>
      </c>
      <c r="E179" s="293" t="s">
        <v>18</v>
      </c>
      <c r="F179" s="293" t="s">
        <v>3</v>
      </c>
      <c r="G179" s="45">
        <v>2542</v>
      </c>
      <c r="H179" s="179" t="s">
        <v>277</v>
      </c>
      <c r="I179" s="506">
        <v>328</v>
      </c>
      <c r="J179" s="429">
        <v>4373394</v>
      </c>
      <c r="K179" s="280">
        <v>0</v>
      </c>
      <c r="L179" s="430">
        <v>0</v>
      </c>
      <c r="M179" s="278">
        <f t="shared" si="16"/>
        <v>328</v>
      </c>
      <c r="N179" s="278">
        <f t="shared" si="16"/>
        <v>4373394</v>
      </c>
      <c r="O179" s="276"/>
    </row>
    <row r="180" spans="1:15" x14ac:dyDescent="0.4">
      <c r="A180" s="180">
        <v>166</v>
      </c>
      <c r="B180" s="298" t="s">
        <v>647</v>
      </c>
      <c r="C180" s="293">
        <v>6</v>
      </c>
      <c r="D180" s="294" t="s">
        <v>276</v>
      </c>
      <c r="E180" s="293" t="s">
        <v>18</v>
      </c>
      <c r="F180" s="293" t="s">
        <v>3</v>
      </c>
      <c r="G180" s="45">
        <v>2549</v>
      </c>
      <c r="H180" s="179" t="s">
        <v>648</v>
      </c>
      <c r="I180" s="506">
        <v>55</v>
      </c>
      <c r="J180" s="429">
        <v>120750</v>
      </c>
      <c r="K180" s="280">
        <v>0</v>
      </c>
      <c r="L180" s="430">
        <v>0</v>
      </c>
      <c r="M180" s="278">
        <f t="shared" si="16"/>
        <v>55</v>
      </c>
      <c r="N180" s="278">
        <f t="shared" si="16"/>
        <v>120750</v>
      </c>
      <c r="O180" s="276"/>
    </row>
    <row r="181" spans="1:15" x14ac:dyDescent="0.4">
      <c r="A181" s="369">
        <v>167</v>
      </c>
      <c r="B181" s="298" t="s">
        <v>649</v>
      </c>
      <c r="C181" s="293">
        <v>7</v>
      </c>
      <c r="D181" s="294" t="s">
        <v>276</v>
      </c>
      <c r="E181" s="293" t="s">
        <v>18</v>
      </c>
      <c r="F181" s="293" t="s">
        <v>3</v>
      </c>
      <c r="G181" s="45">
        <v>2566</v>
      </c>
      <c r="H181" s="179" t="s">
        <v>650</v>
      </c>
      <c r="I181" s="506">
        <v>62</v>
      </c>
      <c r="J181" s="429">
        <v>2700</v>
      </c>
      <c r="K181" s="280">
        <v>0</v>
      </c>
      <c r="L181" s="430">
        <v>0</v>
      </c>
      <c r="M181" s="278">
        <f t="shared" si="16"/>
        <v>62</v>
      </c>
      <c r="N181" s="278">
        <f t="shared" si="16"/>
        <v>2700</v>
      </c>
      <c r="O181" s="276"/>
    </row>
    <row r="182" spans="1:15" x14ac:dyDescent="0.4">
      <c r="A182" s="369">
        <v>168</v>
      </c>
      <c r="B182" s="298" t="s">
        <v>989</v>
      </c>
      <c r="C182" s="293">
        <v>8</v>
      </c>
      <c r="D182" s="294" t="s">
        <v>276</v>
      </c>
      <c r="E182" s="293" t="s">
        <v>18</v>
      </c>
      <c r="F182" s="293" t="s">
        <v>3</v>
      </c>
      <c r="G182" s="45">
        <v>2544</v>
      </c>
      <c r="H182" s="179" t="s">
        <v>990</v>
      </c>
      <c r="I182" s="506">
        <v>75</v>
      </c>
      <c r="J182" s="429">
        <v>1535494</v>
      </c>
      <c r="K182" s="280">
        <v>0</v>
      </c>
      <c r="L182" s="430">
        <v>0</v>
      </c>
      <c r="M182" s="278">
        <f t="shared" si="16"/>
        <v>75</v>
      </c>
      <c r="N182" s="278">
        <f t="shared" si="16"/>
        <v>1535494</v>
      </c>
      <c r="O182" s="276"/>
    </row>
    <row r="183" spans="1:15" x14ac:dyDescent="0.4">
      <c r="A183" s="180">
        <v>169</v>
      </c>
      <c r="B183" s="298" t="s">
        <v>991</v>
      </c>
      <c r="C183" s="293">
        <v>9</v>
      </c>
      <c r="D183" s="294" t="s">
        <v>276</v>
      </c>
      <c r="E183" s="293" t="s">
        <v>18</v>
      </c>
      <c r="F183" s="293" t="s">
        <v>3</v>
      </c>
      <c r="G183" s="45">
        <v>2555</v>
      </c>
      <c r="H183" s="179" t="s">
        <v>992</v>
      </c>
      <c r="I183" s="506">
        <v>121</v>
      </c>
      <c r="J183" s="429">
        <v>80200</v>
      </c>
      <c r="K183" s="280">
        <v>0</v>
      </c>
      <c r="L183" s="430">
        <v>0</v>
      </c>
      <c r="M183" s="278">
        <f t="shared" si="16"/>
        <v>121</v>
      </c>
      <c r="N183" s="278">
        <f t="shared" si="16"/>
        <v>80200</v>
      </c>
      <c r="O183" s="276"/>
    </row>
    <row r="184" spans="1:15" x14ac:dyDescent="0.4">
      <c r="A184" s="369">
        <v>170</v>
      </c>
      <c r="B184" s="298" t="s">
        <v>1010</v>
      </c>
      <c r="C184" s="293">
        <v>7</v>
      </c>
      <c r="D184" s="294" t="s">
        <v>18</v>
      </c>
      <c r="E184" s="293" t="s">
        <v>18</v>
      </c>
      <c r="F184" s="293" t="s">
        <v>3</v>
      </c>
      <c r="G184" s="45">
        <v>2565</v>
      </c>
      <c r="H184" s="179" t="s">
        <v>1011</v>
      </c>
      <c r="I184" s="506">
        <v>40</v>
      </c>
      <c r="J184" s="429">
        <v>2600</v>
      </c>
      <c r="K184" s="280">
        <v>10</v>
      </c>
      <c r="L184" s="430">
        <v>1000</v>
      </c>
      <c r="M184" s="278">
        <f t="shared" si="16"/>
        <v>50</v>
      </c>
      <c r="N184" s="278">
        <f t="shared" si="16"/>
        <v>3600</v>
      </c>
      <c r="O184" s="276"/>
    </row>
    <row r="185" spans="1:15" x14ac:dyDescent="0.4">
      <c r="A185" s="369">
        <v>171</v>
      </c>
      <c r="B185" s="298" t="s">
        <v>410</v>
      </c>
      <c r="C185" s="293">
        <v>3</v>
      </c>
      <c r="D185" s="294" t="s">
        <v>652</v>
      </c>
      <c r="E185" s="293" t="s">
        <v>18</v>
      </c>
      <c r="F185" s="293" t="s">
        <v>3</v>
      </c>
      <c r="G185" s="45">
        <v>2565</v>
      </c>
      <c r="H185" s="179" t="s">
        <v>1012</v>
      </c>
      <c r="I185" s="506">
        <v>20</v>
      </c>
      <c r="J185" s="429">
        <v>2000</v>
      </c>
      <c r="K185" s="280">
        <v>10</v>
      </c>
      <c r="L185" s="430">
        <v>1000</v>
      </c>
      <c r="M185" s="278">
        <f t="shared" si="16"/>
        <v>30</v>
      </c>
      <c r="N185" s="278">
        <f t="shared" si="16"/>
        <v>3000</v>
      </c>
      <c r="O185" s="276"/>
    </row>
    <row r="186" spans="1:15" x14ac:dyDescent="0.4">
      <c r="A186" s="180">
        <v>172</v>
      </c>
      <c r="B186" s="298" t="s">
        <v>1013</v>
      </c>
      <c r="C186" s="293">
        <v>6</v>
      </c>
      <c r="D186" s="294" t="s">
        <v>652</v>
      </c>
      <c r="E186" s="293" t="s">
        <v>18</v>
      </c>
      <c r="F186" s="293" t="s">
        <v>3</v>
      </c>
      <c r="G186" s="45">
        <v>2563</v>
      </c>
      <c r="H186" s="179" t="s">
        <v>1014</v>
      </c>
      <c r="I186" s="506">
        <v>90</v>
      </c>
      <c r="J186" s="429">
        <v>200000</v>
      </c>
      <c r="K186" s="280">
        <v>15</v>
      </c>
      <c r="L186" s="430">
        <v>1500</v>
      </c>
      <c r="M186" s="278">
        <f t="shared" si="16"/>
        <v>105</v>
      </c>
      <c r="N186" s="278">
        <f t="shared" si="16"/>
        <v>201500</v>
      </c>
      <c r="O186" s="276"/>
    </row>
    <row r="187" spans="1:15" x14ac:dyDescent="0.4">
      <c r="A187" s="369">
        <v>173</v>
      </c>
      <c r="B187" s="298" t="s">
        <v>651</v>
      </c>
      <c r="C187" s="293">
        <v>9</v>
      </c>
      <c r="D187" s="294" t="s">
        <v>652</v>
      </c>
      <c r="E187" s="293" t="s">
        <v>18</v>
      </c>
      <c r="F187" s="293" t="s">
        <v>3</v>
      </c>
      <c r="G187" s="45">
        <v>2566</v>
      </c>
      <c r="H187" s="179" t="s">
        <v>653</v>
      </c>
      <c r="I187" s="506">
        <v>27</v>
      </c>
      <c r="J187" s="277">
        <v>3300</v>
      </c>
      <c r="K187" s="280">
        <v>0</v>
      </c>
      <c r="L187" s="296">
        <v>0</v>
      </c>
      <c r="M187" s="278">
        <f t="shared" si="16"/>
        <v>27</v>
      </c>
      <c r="N187" s="278">
        <f t="shared" si="16"/>
        <v>3300</v>
      </c>
      <c r="O187" s="276"/>
    </row>
    <row r="188" spans="1:15" x14ac:dyDescent="0.4">
      <c r="A188" s="369">
        <v>174</v>
      </c>
      <c r="B188" s="298" t="s">
        <v>235</v>
      </c>
      <c r="C188" s="293">
        <v>7</v>
      </c>
      <c r="D188" s="293" t="s">
        <v>234</v>
      </c>
      <c r="E188" s="293" t="s">
        <v>18</v>
      </c>
      <c r="F188" s="293" t="s">
        <v>3</v>
      </c>
      <c r="G188" s="295" t="s">
        <v>279</v>
      </c>
      <c r="H188" s="169" t="s">
        <v>236</v>
      </c>
      <c r="I188" s="507">
        <v>67</v>
      </c>
      <c r="J188" s="296">
        <v>6700</v>
      </c>
      <c r="K188" s="280">
        <v>0</v>
      </c>
      <c r="L188" s="296">
        <v>0</v>
      </c>
      <c r="M188" s="278">
        <f t="shared" si="16"/>
        <v>67</v>
      </c>
      <c r="N188" s="278">
        <f t="shared" si="16"/>
        <v>6700</v>
      </c>
      <c r="O188" s="276"/>
    </row>
    <row r="189" spans="1:15" x14ac:dyDescent="0.4">
      <c r="A189" s="180">
        <v>175</v>
      </c>
      <c r="B189" s="298" t="s">
        <v>641</v>
      </c>
      <c r="C189" s="293">
        <v>2</v>
      </c>
      <c r="D189" s="293" t="s">
        <v>234</v>
      </c>
      <c r="E189" s="293" t="s">
        <v>18</v>
      </c>
      <c r="F189" s="293" t="s">
        <v>3</v>
      </c>
      <c r="G189" s="295" t="s">
        <v>642</v>
      </c>
      <c r="H189" s="169" t="s">
        <v>643</v>
      </c>
      <c r="I189" s="507">
        <v>124</v>
      </c>
      <c r="J189" s="296">
        <v>228420</v>
      </c>
      <c r="K189" s="280">
        <v>0</v>
      </c>
      <c r="L189" s="296">
        <v>0</v>
      </c>
      <c r="M189" s="278">
        <f t="shared" si="16"/>
        <v>124</v>
      </c>
      <c r="N189" s="278">
        <f t="shared" si="16"/>
        <v>228420</v>
      </c>
      <c r="O189" s="276"/>
    </row>
    <row r="190" spans="1:15" x14ac:dyDescent="0.4">
      <c r="A190" s="369">
        <v>176</v>
      </c>
      <c r="B190" s="298" t="s">
        <v>280</v>
      </c>
      <c r="C190" s="293">
        <v>16</v>
      </c>
      <c r="D190" s="293" t="s">
        <v>281</v>
      </c>
      <c r="E190" s="293" t="s">
        <v>18</v>
      </c>
      <c r="F190" s="293" t="s">
        <v>3</v>
      </c>
      <c r="G190" s="295" t="s">
        <v>58</v>
      </c>
      <c r="H190" s="169" t="s">
        <v>282</v>
      </c>
      <c r="I190" s="507">
        <v>125</v>
      </c>
      <c r="J190" s="296">
        <v>55300</v>
      </c>
      <c r="K190" s="280">
        <v>0</v>
      </c>
      <c r="L190" s="296">
        <v>0</v>
      </c>
      <c r="M190" s="278">
        <f t="shared" si="16"/>
        <v>125</v>
      </c>
      <c r="N190" s="278">
        <f t="shared" si="16"/>
        <v>55300</v>
      </c>
      <c r="O190" s="276"/>
    </row>
    <row r="191" spans="1:15" x14ac:dyDescent="0.4">
      <c r="A191" s="369">
        <v>177</v>
      </c>
      <c r="B191" s="298" t="s">
        <v>283</v>
      </c>
      <c r="C191" s="293">
        <v>10</v>
      </c>
      <c r="D191" s="293" t="s">
        <v>281</v>
      </c>
      <c r="E191" s="293" t="s">
        <v>18</v>
      </c>
      <c r="F191" s="293" t="s">
        <v>3</v>
      </c>
      <c r="G191" s="295" t="s">
        <v>58</v>
      </c>
      <c r="H191" s="169" t="s">
        <v>284</v>
      </c>
      <c r="I191" s="507">
        <v>127</v>
      </c>
      <c r="J191" s="296">
        <v>37804</v>
      </c>
      <c r="K191" s="280">
        <v>0</v>
      </c>
      <c r="L191" s="296">
        <v>0</v>
      </c>
      <c r="M191" s="278">
        <f t="shared" si="16"/>
        <v>127</v>
      </c>
      <c r="N191" s="278">
        <f t="shared" si="16"/>
        <v>37804</v>
      </c>
      <c r="O191" s="276"/>
    </row>
    <row r="192" spans="1:15" x14ac:dyDescent="0.4">
      <c r="A192" s="180">
        <v>178</v>
      </c>
      <c r="B192" s="298" t="s">
        <v>639</v>
      </c>
      <c r="C192" s="293">
        <v>11</v>
      </c>
      <c r="D192" s="294" t="s">
        <v>281</v>
      </c>
      <c r="E192" s="293" t="s">
        <v>18</v>
      </c>
      <c r="F192" s="293" t="s">
        <v>3</v>
      </c>
      <c r="G192" s="295" t="s">
        <v>634</v>
      </c>
      <c r="H192" s="169" t="s">
        <v>640</v>
      </c>
      <c r="I192" s="507">
        <v>121</v>
      </c>
      <c r="J192" s="296">
        <v>220330</v>
      </c>
      <c r="K192" s="280">
        <v>0</v>
      </c>
      <c r="L192" s="296">
        <v>0</v>
      </c>
      <c r="M192" s="278">
        <f t="shared" si="16"/>
        <v>121</v>
      </c>
      <c r="N192" s="278">
        <f t="shared" si="16"/>
        <v>220330</v>
      </c>
      <c r="O192" s="276"/>
    </row>
    <row r="193" spans="1:15" x14ac:dyDescent="0.4">
      <c r="A193" s="369">
        <v>179</v>
      </c>
      <c r="B193" s="298" t="s">
        <v>296</v>
      </c>
      <c r="C193" s="293">
        <v>3</v>
      </c>
      <c r="D193" s="301" t="s">
        <v>281</v>
      </c>
      <c r="E193" s="293" t="s">
        <v>18</v>
      </c>
      <c r="F193" s="293" t="s">
        <v>3</v>
      </c>
      <c r="G193" s="295" t="s">
        <v>297</v>
      </c>
      <c r="H193" s="169" t="s">
        <v>298</v>
      </c>
      <c r="I193" s="507">
        <v>73</v>
      </c>
      <c r="J193" s="296">
        <v>6800</v>
      </c>
      <c r="K193" s="280">
        <v>0</v>
      </c>
      <c r="L193" s="296">
        <v>0</v>
      </c>
      <c r="M193" s="278">
        <f t="shared" si="16"/>
        <v>73</v>
      </c>
      <c r="N193" s="278">
        <f t="shared" si="16"/>
        <v>6800</v>
      </c>
      <c r="O193" s="276"/>
    </row>
    <row r="194" spans="1:15" x14ac:dyDescent="0.4">
      <c r="A194" s="369">
        <v>180</v>
      </c>
      <c r="B194" s="298" t="s">
        <v>299</v>
      </c>
      <c r="C194" s="294">
        <v>17</v>
      </c>
      <c r="D194" s="294" t="s">
        <v>281</v>
      </c>
      <c r="E194" s="293" t="s">
        <v>18</v>
      </c>
      <c r="F194" s="293" t="s">
        <v>3</v>
      </c>
      <c r="G194" s="295" t="s">
        <v>58</v>
      </c>
      <c r="H194" s="169" t="s">
        <v>300</v>
      </c>
      <c r="I194" s="507">
        <v>135</v>
      </c>
      <c r="J194" s="296">
        <v>134700</v>
      </c>
      <c r="K194" s="280">
        <v>0</v>
      </c>
      <c r="L194" s="296">
        <v>0</v>
      </c>
      <c r="M194" s="278">
        <f t="shared" si="16"/>
        <v>135</v>
      </c>
      <c r="N194" s="278">
        <f t="shared" si="16"/>
        <v>134700</v>
      </c>
      <c r="O194" s="276"/>
    </row>
    <row r="195" spans="1:15" x14ac:dyDescent="0.4">
      <c r="A195" s="180">
        <v>181</v>
      </c>
      <c r="B195" s="298" t="s">
        <v>1003</v>
      </c>
      <c r="C195" s="294">
        <v>8</v>
      </c>
      <c r="D195" s="305" t="s">
        <v>1004</v>
      </c>
      <c r="E195" s="293" t="s">
        <v>18</v>
      </c>
      <c r="F195" s="293" t="s">
        <v>3</v>
      </c>
      <c r="G195" s="295" t="s">
        <v>297</v>
      </c>
      <c r="H195" s="169" t="s">
        <v>1005</v>
      </c>
      <c r="I195" s="507">
        <v>15</v>
      </c>
      <c r="J195" s="296">
        <v>1500</v>
      </c>
      <c r="K195" s="280">
        <v>18</v>
      </c>
      <c r="L195" s="296">
        <v>1800</v>
      </c>
      <c r="M195" s="278">
        <f t="shared" si="16"/>
        <v>33</v>
      </c>
      <c r="N195" s="278">
        <f t="shared" si="16"/>
        <v>3300</v>
      </c>
      <c r="O195" s="276"/>
    </row>
    <row r="196" spans="1:15" x14ac:dyDescent="0.4">
      <c r="A196" s="369">
        <v>182</v>
      </c>
      <c r="B196" s="298" t="s">
        <v>748</v>
      </c>
      <c r="C196" s="294">
        <v>1</v>
      </c>
      <c r="D196" s="305" t="s">
        <v>302</v>
      </c>
      <c r="E196" s="293" t="s">
        <v>18</v>
      </c>
      <c r="F196" s="293" t="s">
        <v>3</v>
      </c>
      <c r="G196" s="295" t="s">
        <v>749</v>
      </c>
      <c r="H196" s="169" t="s">
        <v>750</v>
      </c>
      <c r="I196" s="507">
        <v>215</v>
      </c>
      <c r="J196" s="296">
        <v>222000</v>
      </c>
      <c r="K196" s="280">
        <v>0</v>
      </c>
      <c r="L196" s="296">
        <v>0</v>
      </c>
      <c r="M196" s="278">
        <f t="shared" si="16"/>
        <v>215</v>
      </c>
      <c r="N196" s="278">
        <f t="shared" si="16"/>
        <v>222000</v>
      </c>
      <c r="O196" s="276"/>
    </row>
    <row r="197" spans="1:15" x14ac:dyDescent="0.4">
      <c r="A197" s="369">
        <v>183</v>
      </c>
      <c r="B197" s="298" t="s">
        <v>633</v>
      </c>
      <c r="C197" s="293">
        <v>2</v>
      </c>
      <c r="D197" s="300" t="s">
        <v>302</v>
      </c>
      <c r="E197" s="293" t="s">
        <v>18</v>
      </c>
      <c r="F197" s="293" t="s">
        <v>3</v>
      </c>
      <c r="G197" s="295" t="s">
        <v>634</v>
      </c>
      <c r="H197" s="169" t="s">
        <v>635</v>
      </c>
      <c r="I197" s="507">
        <v>182</v>
      </c>
      <c r="J197" s="296">
        <v>721000</v>
      </c>
      <c r="K197" s="280">
        <v>0</v>
      </c>
      <c r="L197" s="296">
        <v>0</v>
      </c>
      <c r="M197" s="278">
        <f t="shared" ref="M197:N210" si="17">I197+K197</f>
        <v>182</v>
      </c>
      <c r="N197" s="278">
        <f t="shared" si="17"/>
        <v>721000</v>
      </c>
      <c r="O197" s="276"/>
    </row>
    <row r="198" spans="1:15" x14ac:dyDescent="0.4">
      <c r="A198" s="180">
        <v>184</v>
      </c>
      <c r="B198" s="298" t="s">
        <v>1001</v>
      </c>
      <c r="C198" s="293">
        <v>3</v>
      </c>
      <c r="D198" s="300" t="s">
        <v>302</v>
      </c>
      <c r="E198" s="293" t="s">
        <v>18</v>
      </c>
      <c r="F198" s="293" t="s">
        <v>3</v>
      </c>
      <c r="G198" s="295" t="s">
        <v>297</v>
      </c>
      <c r="H198" s="169" t="s">
        <v>1002</v>
      </c>
      <c r="I198" s="507">
        <v>30</v>
      </c>
      <c r="J198" s="296">
        <v>5000</v>
      </c>
      <c r="K198" s="280">
        <v>15</v>
      </c>
      <c r="L198" s="296">
        <v>1500</v>
      </c>
      <c r="M198" s="278">
        <f t="shared" si="17"/>
        <v>45</v>
      </c>
      <c r="N198" s="278">
        <f t="shared" si="17"/>
        <v>6500</v>
      </c>
      <c r="O198" s="276"/>
    </row>
    <row r="199" spans="1:15" x14ac:dyDescent="0.4">
      <c r="A199" s="369">
        <v>185</v>
      </c>
      <c r="B199" s="298" t="s">
        <v>301</v>
      </c>
      <c r="C199" s="293">
        <v>4</v>
      </c>
      <c r="D199" s="300" t="s">
        <v>302</v>
      </c>
      <c r="E199" s="293" t="s">
        <v>18</v>
      </c>
      <c r="F199" s="293" t="s">
        <v>3</v>
      </c>
      <c r="G199" s="295" t="s">
        <v>82</v>
      </c>
      <c r="H199" s="169" t="s">
        <v>303</v>
      </c>
      <c r="I199" s="507">
        <v>258</v>
      </c>
      <c r="J199" s="296">
        <v>250000</v>
      </c>
      <c r="K199" s="280">
        <v>0</v>
      </c>
      <c r="L199" s="296">
        <v>0</v>
      </c>
      <c r="M199" s="278">
        <f t="shared" si="17"/>
        <v>258</v>
      </c>
      <c r="N199" s="278">
        <f t="shared" si="17"/>
        <v>250000</v>
      </c>
      <c r="O199" s="180"/>
    </row>
    <row r="200" spans="1:15" x14ac:dyDescent="0.4">
      <c r="A200" s="369">
        <v>186</v>
      </c>
      <c r="B200" s="298" t="s">
        <v>413</v>
      </c>
      <c r="C200" s="293">
        <v>7</v>
      </c>
      <c r="D200" s="300" t="s">
        <v>302</v>
      </c>
      <c r="E200" s="293" t="s">
        <v>18</v>
      </c>
      <c r="F200" s="293" t="s">
        <v>3</v>
      </c>
      <c r="G200" s="295" t="s">
        <v>181</v>
      </c>
      <c r="H200" s="169" t="s">
        <v>751</v>
      </c>
      <c r="I200" s="507">
        <v>179</v>
      </c>
      <c r="J200" s="296">
        <v>542000</v>
      </c>
      <c r="K200" s="280">
        <v>0</v>
      </c>
      <c r="L200" s="296">
        <v>0</v>
      </c>
      <c r="M200" s="278">
        <f t="shared" si="17"/>
        <v>179</v>
      </c>
      <c r="N200" s="278">
        <f t="shared" si="17"/>
        <v>542000</v>
      </c>
      <c r="O200" s="180"/>
    </row>
    <row r="201" spans="1:15" x14ac:dyDescent="0.4">
      <c r="A201" s="180">
        <v>187</v>
      </c>
      <c r="B201" s="298" t="s">
        <v>410</v>
      </c>
      <c r="C201" s="293">
        <v>8</v>
      </c>
      <c r="D201" s="300" t="s">
        <v>302</v>
      </c>
      <c r="E201" s="293" t="s">
        <v>18</v>
      </c>
      <c r="F201" s="293" t="s">
        <v>3</v>
      </c>
      <c r="G201" s="295" t="s">
        <v>82</v>
      </c>
      <c r="H201" s="169" t="s">
        <v>752</v>
      </c>
      <c r="I201" s="507">
        <v>270</v>
      </c>
      <c r="J201" s="296">
        <v>321100</v>
      </c>
      <c r="K201" s="280">
        <v>0</v>
      </c>
      <c r="L201" s="296">
        <v>0</v>
      </c>
      <c r="M201" s="278">
        <f t="shared" si="17"/>
        <v>270</v>
      </c>
      <c r="N201" s="278">
        <f t="shared" si="17"/>
        <v>321100</v>
      </c>
      <c r="O201" s="180"/>
    </row>
    <row r="202" spans="1:15" x14ac:dyDescent="0.4">
      <c r="A202" s="369">
        <v>188</v>
      </c>
      <c r="B202" s="298" t="s">
        <v>753</v>
      </c>
      <c r="C202" s="293">
        <v>9</v>
      </c>
      <c r="D202" s="300" t="s">
        <v>302</v>
      </c>
      <c r="E202" s="293" t="s">
        <v>18</v>
      </c>
      <c r="F202" s="293" t="s">
        <v>3</v>
      </c>
      <c r="G202" s="295" t="s">
        <v>181</v>
      </c>
      <c r="H202" s="169" t="s">
        <v>756</v>
      </c>
      <c r="I202" s="507">
        <v>124</v>
      </c>
      <c r="J202" s="296">
        <v>142000</v>
      </c>
      <c r="K202" s="280">
        <v>0</v>
      </c>
      <c r="L202" s="296">
        <v>0</v>
      </c>
      <c r="M202" s="278">
        <f t="shared" si="17"/>
        <v>124</v>
      </c>
      <c r="N202" s="278">
        <f t="shared" si="17"/>
        <v>142000</v>
      </c>
      <c r="O202" s="180"/>
    </row>
    <row r="203" spans="1:15" x14ac:dyDescent="0.4">
      <c r="A203" s="369">
        <v>189</v>
      </c>
      <c r="B203" s="298" t="s">
        <v>754</v>
      </c>
      <c r="C203" s="293">
        <v>12</v>
      </c>
      <c r="D203" s="300" t="s">
        <v>302</v>
      </c>
      <c r="E203" s="293" t="s">
        <v>18</v>
      </c>
      <c r="F203" s="293" t="s">
        <v>3</v>
      </c>
      <c r="G203" s="295" t="s">
        <v>82</v>
      </c>
      <c r="H203" s="169" t="s">
        <v>755</v>
      </c>
      <c r="I203" s="507">
        <v>54</v>
      </c>
      <c r="J203" s="296">
        <v>124642</v>
      </c>
      <c r="K203" s="280">
        <v>0</v>
      </c>
      <c r="L203" s="296">
        <v>0</v>
      </c>
      <c r="M203" s="278">
        <f t="shared" si="17"/>
        <v>54</v>
      </c>
      <c r="N203" s="278">
        <f t="shared" si="17"/>
        <v>124642</v>
      </c>
      <c r="O203" s="180"/>
    </row>
    <row r="204" spans="1:15" x14ac:dyDescent="0.4">
      <c r="A204" s="180">
        <v>190</v>
      </c>
      <c r="B204" s="298" t="s">
        <v>617</v>
      </c>
      <c r="C204" s="293">
        <v>13</v>
      </c>
      <c r="D204" s="300" t="s">
        <v>302</v>
      </c>
      <c r="E204" s="293" t="s">
        <v>18</v>
      </c>
      <c r="F204" s="293" t="s">
        <v>3</v>
      </c>
      <c r="G204" s="295" t="s">
        <v>636</v>
      </c>
      <c r="H204" s="169" t="s">
        <v>637</v>
      </c>
      <c r="I204" s="507">
        <v>30</v>
      </c>
      <c r="J204" s="296">
        <v>3440</v>
      </c>
      <c r="K204" s="280">
        <v>0</v>
      </c>
      <c r="L204" s="296">
        <v>0</v>
      </c>
      <c r="M204" s="278">
        <f t="shared" si="17"/>
        <v>30</v>
      </c>
      <c r="N204" s="278">
        <f t="shared" si="17"/>
        <v>3440</v>
      </c>
      <c r="O204" s="180"/>
    </row>
    <row r="205" spans="1:15" x14ac:dyDescent="0.4">
      <c r="A205" s="369">
        <v>191</v>
      </c>
      <c r="B205" s="298" t="s">
        <v>757</v>
      </c>
      <c r="C205" s="293">
        <v>14</v>
      </c>
      <c r="D205" s="300" t="s">
        <v>302</v>
      </c>
      <c r="E205" s="293" t="s">
        <v>18</v>
      </c>
      <c r="F205" s="293" t="s">
        <v>3</v>
      </c>
      <c r="G205" s="295" t="s">
        <v>758</v>
      </c>
      <c r="H205" s="169" t="s">
        <v>759</v>
      </c>
      <c r="I205" s="507">
        <v>83</v>
      </c>
      <c r="J205" s="296">
        <v>70000</v>
      </c>
      <c r="K205" s="280">
        <v>0</v>
      </c>
      <c r="L205" s="296">
        <v>0</v>
      </c>
      <c r="M205" s="278">
        <f t="shared" si="17"/>
        <v>83</v>
      </c>
      <c r="N205" s="278">
        <f t="shared" si="17"/>
        <v>70000</v>
      </c>
      <c r="O205" s="306"/>
    </row>
    <row r="206" spans="1:15" x14ac:dyDescent="0.4">
      <c r="A206" s="369">
        <v>192</v>
      </c>
      <c r="B206" s="298" t="s">
        <v>760</v>
      </c>
      <c r="C206" s="293">
        <v>15</v>
      </c>
      <c r="D206" s="300" t="s">
        <v>302</v>
      </c>
      <c r="E206" s="293" t="s">
        <v>18</v>
      </c>
      <c r="F206" s="293" t="s">
        <v>3</v>
      </c>
      <c r="G206" s="295" t="s">
        <v>82</v>
      </c>
      <c r="H206" s="169" t="s">
        <v>761</v>
      </c>
      <c r="I206" s="507">
        <v>267</v>
      </c>
      <c r="J206" s="296">
        <v>175740</v>
      </c>
      <c r="K206" s="280">
        <v>0</v>
      </c>
      <c r="L206" s="296">
        <v>0</v>
      </c>
      <c r="M206" s="278">
        <f t="shared" si="17"/>
        <v>267</v>
      </c>
      <c r="N206" s="278">
        <f t="shared" si="17"/>
        <v>175740</v>
      </c>
      <c r="O206" s="306"/>
    </row>
    <row r="207" spans="1:15" x14ac:dyDescent="0.4">
      <c r="A207" s="180">
        <v>193</v>
      </c>
      <c r="B207" s="298" t="s">
        <v>762</v>
      </c>
      <c r="C207" s="293">
        <v>16</v>
      </c>
      <c r="D207" s="300" t="s">
        <v>302</v>
      </c>
      <c r="E207" s="293" t="s">
        <v>18</v>
      </c>
      <c r="F207" s="293" t="s">
        <v>3</v>
      </c>
      <c r="G207" s="295" t="s">
        <v>89</v>
      </c>
      <c r="H207" s="169" t="s">
        <v>763</v>
      </c>
      <c r="I207" s="507">
        <v>406</v>
      </c>
      <c r="J207" s="296">
        <v>2076077</v>
      </c>
      <c r="K207" s="280">
        <v>0</v>
      </c>
      <c r="L207" s="296">
        <v>0</v>
      </c>
      <c r="M207" s="278">
        <f t="shared" si="17"/>
        <v>406</v>
      </c>
      <c r="N207" s="278">
        <f t="shared" si="17"/>
        <v>2076077</v>
      </c>
      <c r="O207" s="306"/>
    </row>
    <row r="208" spans="1:15" x14ac:dyDescent="0.4">
      <c r="A208" s="369">
        <v>194</v>
      </c>
      <c r="B208" s="298" t="s">
        <v>764</v>
      </c>
      <c r="C208" s="293">
        <v>17</v>
      </c>
      <c r="D208" s="300" t="s">
        <v>302</v>
      </c>
      <c r="E208" s="293" t="s">
        <v>18</v>
      </c>
      <c r="F208" s="293" t="s">
        <v>3</v>
      </c>
      <c r="G208" s="295" t="s">
        <v>181</v>
      </c>
      <c r="H208" s="169" t="s">
        <v>765</v>
      </c>
      <c r="I208" s="507">
        <v>253</v>
      </c>
      <c r="J208" s="296">
        <v>288000</v>
      </c>
      <c r="K208" s="280">
        <v>0</v>
      </c>
      <c r="L208" s="296">
        <v>0</v>
      </c>
      <c r="M208" s="278">
        <f t="shared" si="17"/>
        <v>253</v>
      </c>
      <c r="N208" s="278">
        <f t="shared" si="17"/>
        <v>288000</v>
      </c>
      <c r="O208" s="306"/>
    </row>
    <row r="209" spans="1:19" x14ac:dyDescent="0.4">
      <c r="A209" s="369">
        <v>195</v>
      </c>
      <c r="B209" s="298" t="s">
        <v>766</v>
      </c>
      <c r="C209" s="293">
        <v>18</v>
      </c>
      <c r="D209" s="300" t="s">
        <v>302</v>
      </c>
      <c r="E209" s="293" t="s">
        <v>18</v>
      </c>
      <c r="F209" s="293" t="s">
        <v>3</v>
      </c>
      <c r="G209" s="295" t="s">
        <v>758</v>
      </c>
      <c r="H209" s="169" t="s">
        <v>767</v>
      </c>
      <c r="I209" s="507">
        <v>198</v>
      </c>
      <c r="J209" s="296">
        <v>5035680</v>
      </c>
      <c r="K209" s="280">
        <v>0</v>
      </c>
      <c r="L209" s="296">
        <v>0</v>
      </c>
      <c r="M209" s="278">
        <f t="shared" si="17"/>
        <v>198</v>
      </c>
      <c r="N209" s="278">
        <f t="shared" si="17"/>
        <v>5035680</v>
      </c>
      <c r="O209" s="306"/>
    </row>
    <row r="210" spans="1:19" x14ac:dyDescent="0.4">
      <c r="A210" s="180">
        <v>196</v>
      </c>
      <c r="B210" s="298" t="s">
        <v>644</v>
      </c>
      <c r="C210" s="293">
        <v>2</v>
      </c>
      <c r="D210" s="300" t="s">
        <v>645</v>
      </c>
      <c r="E210" s="293" t="s">
        <v>18</v>
      </c>
      <c r="F210" s="293" t="s">
        <v>3</v>
      </c>
      <c r="G210" s="295" t="s">
        <v>621</v>
      </c>
      <c r="H210" s="169" t="s">
        <v>646</v>
      </c>
      <c r="I210" s="507">
        <v>116</v>
      </c>
      <c r="J210" s="296">
        <v>323515</v>
      </c>
      <c r="K210" s="280">
        <v>0</v>
      </c>
      <c r="L210" s="296">
        <v>0</v>
      </c>
      <c r="M210" s="278">
        <f t="shared" si="17"/>
        <v>116</v>
      </c>
      <c r="N210" s="278">
        <f t="shared" si="17"/>
        <v>323515</v>
      </c>
      <c r="O210" s="306"/>
    </row>
    <row r="211" spans="1:19" ht="21.6" thickBot="1" x14ac:dyDescent="0.45">
      <c r="A211" s="284"/>
      <c r="B211" s="302"/>
      <c r="C211" s="287"/>
      <c r="D211" s="303" t="s">
        <v>2</v>
      </c>
      <c r="E211" s="287"/>
      <c r="F211" s="282"/>
      <c r="G211" s="304"/>
      <c r="H211" s="286"/>
      <c r="I211" s="508"/>
      <c r="J211" s="288">
        <f>SUM(J162:J210)</f>
        <v>32033540</v>
      </c>
      <c r="K211" s="367">
        <f>SUM(K161:K210)</f>
        <v>161</v>
      </c>
      <c r="L211" s="368">
        <f>SUM(L161:L210)</f>
        <v>16100</v>
      </c>
      <c r="M211" s="288">
        <f>SUM(M161:M210)</f>
        <v>9584</v>
      </c>
      <c r="N211" s="288">
        <f>SUM(N161:N210)</f>
        <v>32222890</v>
      </c>
      <c r="O211" s="284"/>
    </row>
    <row r="212" spans="1:19" x14ac:dyDescent="0.4">
      <c r="A212" s="293">
        <v>197</v>
      </c>
      <c r="B212" s="292" t="s">
        <v>54</v>
      </c>
      <c r="C212" s="293">
        <v>10</v>
      </c>
      <c r="D212" s="293" t="s">
        <v>20</v>
      </c>
      <c r="E212" s="293" t="s">
        <v>20</v>
      </c>
      <c r="F212" s="293" t="s">
        <v>3</v>
      </c>
      <c r="G212" s="295" t="s">
        <v>178</v>
      </c>
      <c r="H212" s="169" t="s">
        <v>177</v>
      </c>
      <c r="I212" s="507">
        <v>296</v>
      </c>
      <c r="J212" s="277">
        <v>437300</v>
      </c>
      <c r="K212" s="280">
        <v>0</v>
      </c>
      <c r="L212" s="280">
        <v>0</v>
      </c>
      <c r="M212" s="278">
        <f t="shared" ref="M212:M216" si="18">I212+K212</f>
        <v>296</v>
      </c>
      <c r="N212" s="278">
        <f>J212+L212</f>
        <v>437300</v>
      </c>
      <c r="O212" s="290"/>
    </row>
    <row r="213" spans="1:19" x14ac:dyDescent="0.4">
      <c r="A213" s="293">
        <v>198</v>
      </c>
      <c r="B213" s="298" t="s">
        <v>309</v>
      </c>
      <c r="C213" s="293">
        <v>12</v>
      </c>
      <c r="D213" s="294" t="s">
        <v>20</v>
      </c>
      <c r="E213" s="293" t="s">
        <v>20</v>
      </c>
      <c r="F213" s="293" t="s">
        <v>3</v>
      </c>
      <c r="G213" s="45">
        <v>2544</v>
      </c>
      <c r="H213" s="179" t="s">
        <v>310</v>
      </c>
      <c r="I213" s="506">
        <v>215</v>
      </c>
      <c r="J213" s="277">
        <v>132550</v>
      </c>
      <c r="K213" s="280">
        <v>0</v>
      </c>
      <c r="L213" s="280">
        <v>0</v>
      </c>
      <c r="M213" s="280">
        <f t="shared" si="18"/>
        <v>215</v>
      </c>
      <c r="N213" s="280">
        <f>J213+L213</f>
        <v>132550</v>
      </c>
      <c r="O213" s="276"/>
    </row>
    <row r="214" spans="1:19" x14ac:dyDescent="0.4">
      <c r="A214" s="293">
        <v>199</v>
      </c>
      <c r="B214" s="298" t="s">
        <v>311</v>
      </c>
      <c r="C214" s="293">
        <v>12</v>
      </c>
      <c r="D214" s="294" t="s">
        <v>312</v>
      </c>
      <c r="E214" s="293" t="s">
        <v>20</v>
      </c>
      <c r="F214" s="293" t="s">
        <v>3</v>
      </c>
      <c r="G214" s="45">
        <v>2543</v>
      </c>
      <c r="H214" s="179" t="s">
        <v>313</v>
      </c>
      <c r="I214" s="506">
        <v>171</v>
      </c>
      <c r="J214" s="277">
        <v>147900</v>
      </c>
      <c r="K214" s="280">
        <v>0</v>
      </c>
      <c r="L214" s="280">
        <v>0</v>
      </c>
      <c r="M214" s="280">
        <f t="shared" si="18"/>
        <v>171</v>
      </c>
      <c r="N214" s="280">
        <f>J214+L214</f>
        <v>147900</v>
      </c>
      <c r="O214" s="276"/>
    </row>
    <row r="215" spans="1:19" x14ac:dyDescent="0.4">
      <c r="A215" s="293">
        <v>200</v>
      </c>
      <c r="B215" s="359" t="s">
        <v>289</v>
      </c>
      <c r="C215" s="301">
        <v>2</v>
      </c>
      <c r="D215" s="294" t="s">
        <v>314</v>
      </c>
      <c r="E215" s="293" t="s">
        <v>20</v>
      </c>
      <c r="F215" s="293" t="s">
        <v>3</v>
      </c>
      <c r="G215" s="168">
        <v>2544</v>
      </c>
      <c r="H215" s="179" t="s">
        <v>316</v>
      </c>
      <c r="I215" s="506">
        <v>230</v>
      </c>
      <c r="J215" s="277">
        <v>141402</v>
      </c>
      <c r="K215" s="280">
        <v>0</v>
      </c>
      <c r="L215" s="280">
        <v>0</v>
      </c>
      <c r="M215" s="280">
        <f t="shared" si="18"/>
        <v>230</v>
      </c>
      <c r="N215" s="280">
        <f>J215+L215</f>
        <v>141402</v>
      </c>
      <c r="O215" s="276"/>
    </row>
    <row r="216" spans="1:19" x14ac:dyDescent="0.4">
      <c r="A216" s="293">
        <v>201</v>
      </c>
      <c r="B216" s="359" t="s">
        <v>315</v>
      </c>
      <c r="C216" s="301">
        <v>3</v>
      </c>
      <c r="D216" s="294" t="s">
        <v>314</v>
      </c>
      <c r="E216" s="293" t="s">
        <v>20</v>
      </c>
      <c r="F216" s="293" t="s">
        <v>3</v>
      </c>
      <c r="G216" s="168">
        <v>2544</v>
      </c>
      <c r="H216" s="360" t="s">
        <v>317</v>
      </c>
      <c r="I216" s="513">
        <v>248</v>
      </c>
      <c r="J216" s="362">
        <v>192170</v>
      </c>
      <c r="K216" s="363">
        <v>0</v>
      </c>
      <c r="L216" s="363">
        <v>0</v>
      </c>
      <c r="M216" s="363">
        <f t="shared" si="18"/>
        <v>248</v>
      </c>
      <c r="N216" s="363">
        <f>J216+L216</f>
        <v>192170</v>
      </c>
      <c r="O216" s="276"/>
    </row>
    <row r="217" spans="1:19" ht="21.6" thickBot="1" x14ac:dyDescent="0.45">
      <c r="A217" s="284"/>
      <c r="B217" s="302"/>
      <c r="C217" s="287"/>
      <c r="D217" s="303" t="s">
        <v>2</v>
      </c>
      <c r="E217" s="287"/>
      <c r="F217" s="282"/>
      <c r="G217" s="304"/>
      <c r="H217" s="286"/>
      <c r="I217" s="508"/>
      <c r="J217" s="288">
        <f>SUM(J212:J216)</f>
        <v>1051322</v>
      </c>
      <c r="K217" s="358">
        <f>SUM(K212:K216)</f>
        <v>0</v>
      </c>
      <c r="L217" s="357">
        <f>SUM(L212:L216)</f>
        <v>0</v>
      </c>
      <c r="M217" s="288">
        <f t="shared" ref="M217:N217" si="19">SUM(M212:M216)</f>
        <v>1160</v>
      </c>
      <c r="N217" s="288">
        <f t="shared" si="19"/>
        <v>1051322</v>
      </c>
      <c r="O217" s="282"/>
      <c r="Q217" s="390"/>
      <c r="S217" s="391"/>
    </row>
    <row r="218" spans="1:19" x14ac:dyDescent="0.4">
      <c r="A218" s="180">
        <v>202</v>
      </c>
      <c r="B218" s="276" t="s">
        <v>289</v>
      </c>
      <c r="C218" s="180">
        <v>4</v>
      </c>
      <c r="D218" s="180" t="s">
        <v>288</v>
      </c>
      <c r="E218" s="180" t="s">
        <v>14</v>
      </c>
      <c r="F218" s="180" t="s">
        <v>3</v>
      </c>
      <c r="G218" s="176">
        <v>2552</v>
      </c>
      <c r="H218" s="276" t="s">
        <v>379</v>
      </c>
      <c r="I218" s="181">
        <v>396</v>
      </c>
      <c r="J218" s="277">
        <v>2408532</v>
      </c>
      <c r="K218" s="182">
        <v>0</v>
      </c>
      <c r="L218" s="182">
        <v>0</v>
      </c>
      <c r="M218" s="278">
        <f t="shared" ref="M218:N233" si="20">I218+K218</f>
        <v>396</v>
      </c>
      <c r="N218" s="278">
        <f>J218+L218</f>
        <v>2408532</v>
      </c>
      <c r="O218" s="290"/>
      <c r="Q218" s="390"/>
      <c r="S218" s="391"/>
    </row>
    <row r="219" spans="1:19" x14ac:dyDescent="0.4">
      <c r="A219" s="279">
        <v>203</v>
      </c>
      <c r="B219" s="276" t="s">
        <v>290</v>
      </c>
      <c r="C219" s="180">
        <v>5</v>
      </c>
      <c r="D219" s="180" t="s">
        <v>288</v>
      </c>
      <c r="E219" s="180" t="s">
        <v>14</v>
      </c>
      <c r="F219" s="180" t="s">
        <v>3</v>
      </c>
      <c r="G219" s="176">
        <v>2541</v>
      </c>
      <c r="H219" s="276" t="s">
        <v>380</v>
      </c>
      <c r="I219" s="181">
        <v>65</v>
      </c>
      <c r="J219" s="277">
        <v>152500</v>
      </c>
      <c r="K219" s="182">
        <v>0</v>
      </c>
      <c r="L219" s="182">
        <v>0</v>
      </c>
      <c r="M219" s="280">
        <f t="shared" si="20"/>
        <v>65</v>
      </c>
      <c r="N219" s="280">
        <f>J219+L219</f>
        <v>152500</v>
      </c>
      <c r="O219" s="276"/>
      <c r="Q219" s="390"/>
      <c r="S219" s="391"/>
    </row>
    <row r="220" spans="1:19" x14ac:dyDescent="0.4">
      <c r="A220" s="180">
        <v>204</v>
      </c>
      <c r="B220" s="276" t="s">
        <v>291</v>
      </c>
      <c r="C220" s="180">
        <v>9</v>
      </c>
      <c r="D220" s="180" t="s">
        <v>288</v>
      </c>
      <c r="E220" s="180" t="s">
        <v>14</v>
      </c>
      <c r="F220" s="180" t="s">
        <v>3</v>
      </c>
      <c r="G220" s="176">
        <v>2542</v>
      </c>
      <c r="H220" s="276" t="s">
        <v>381</v>
      </c>
      <c r="I220" s="181">
        <v>69</v>
      </c>
      <c r="J220" s="277">
        <v>152100</v>
      </c>
      <c r="K220" s="182">
        <v>0</v>
      </c>
      <c r="L220" s="182">
        <v>0</v>
      </c>
      <c r="M220" s="280">
        <f t="shared" si="20"/>
        <v>69</v>
      </c>
      <c r="N220" s="280">
        <f>J220+L220</f>
        <v>152100</v>
      </c>
      <c r="O220" s="276"/>
      <c r="Q220" s="390"/>
      <c r="S220" s="391"/>
    </row>
    <row r="221" spans="1:19" x14ac:dyDescent="0.4">
      <c r="A221" s="279">
        <v>205</v>
      </c>
      <c r="B221" s="276" t="s">
        <v>350</v>
      </c>
      <c r="C221" s="180">
        <v>10</v>
      </c>
      <c r="D221" s="180" t="s">
        <v>288</v>
      </c>
      <c r="E221" s="180" t="s">
        <v>14</v>
      </c>
      <c r="F221" s="180" t="s">
        <v>3</v>
      </c>
      <c r="G221" s="176">
        <v>2544</v>
      </c>
      <c r="H221" s="276" t="s">
        <v>382</v>
      </c>
      <c r="I221" s="181">
        <v>57</v>
      </c>
      <c r="J221" s="277">
        <v>52500</v>
      </c>
      <c r="K221" s="182">
        <v>0</v>
      </c>
      <c r="L221" s="182">
        <v>0</v>
      </c>
      <c r="M221" s="280">
        <f t="shared" si="20"/>
        <v>57</v>
      </c>
      <c r="N221" s="280">
        <f>J221+L221</f>
        <v>52500</v>
      </c>
      <c r="O221" s="276"/>
      <c r="Q221" s="390"/>
      <c r="S221" s="391"/>
    </row>
    <row r="222" spans="1:19" x14ac:dyDescent="0.4">
      <c r="A222" s="180">
        <v>206</v>
      </c>
      <c r="B222" s="276" t="s">
        <v>351</v>
      </c>
      <c r="C222" s="180">
        <v>11</v>
      </c>
      <c r="D222" s="180" t="s">
        <v>288</v>
      </c>
      <c r="E222" s="180" t="s">
        <v>14</v>
      </c>
      <c r="F222" s="180" t="s">
        <v>3</v>
      </c>
      <c r="G222" s="281">
        <v>243109</v>
      </c>
      <c r="H222" s="276" t="s">
        <v>383</v>
      </c>
      <c r="I222" s="181">
        <v>39</v>
      </c>
      <c r="J222" s="277">
        <v>5350</v>
      </c>
      <c r="K222" s="182">
        <v>0</v>
      </c>
      <c r="L222" s="182">
        <v>0</v>
      </c>
      <c r="M222" s="280">
        <f t="shared" si="20"/>
        <v>39</v>
      </c>
      <c r="N222" s="280">
        <f t="shared" si="20"/>
        <v>5350</v>
      </c>
      <c r="O222" s="276"/>
      <c r="Q222" s="390"/>
      <c r="S222" s="391"/>
    </row>
    <row r="223" spans="1:19" x14ac:dyDescent="0.4">
      <c r="A223" s="279">
        <v>207</v>
      </c>
      <c r="B223" s="276" t="s">
        <v>352</v>
      </c>
      <c r="C223" s="180">
        <v>1</v>
      </c>
      <c r="D223" s="180" t="s">
        <v>14</v>
      </c>
      <c r="E223" s="180" t="s">
        <v>14</v>
      </c>
      <c r="F223" s="180" t="s">
        <v>3</v>
      </c>
      <c r="G223" s="176">
        <v>2551</v>
      </c>
      <c r="H223" s="276" t="s">
        <v>384</v>
      </c>
      <c r="I223" s="181">
        <v>101</v>
      </c>
      <c r="J223" s="277">
        <v>77300</v>
      </c>
      <c r="K223" s="182">
        <v>0</v>
      </c>
      <c r="L223" s="182">
        <v>0</v>
      </c>
      <c r="M223" s="280">
        <f t="shared" si="20"/>
        <v>101</v>
      </c>
      <c r="N223" s="280">
        <f t="shared" si="20"/>
        <v>77300</v>
      </c>
      <c r="O223" s="276"/>
      <c r="Q223" s="390"/>
      <c r="S223" s="390"/>
    </row>
    <row r="224" spans="1:19" x14ac:dyDescent="0.4">
      <c r="A224" s="180">
        <v>208</v>
      </c>
      <c r="B224" s="179" t="s">
        <v>353</v>
      </c>
      <c r="C224" s="180">
        <v>4</v>
      </c>
      <c r="D224" s="180" t="s">
        <v>14</v>
      </c>
      <c r="E224" s="180" t="s">
        <v>14</v>
      </c>
      <c r="F224" s="180" t="s">
        <v>3</v>
      </c>
      <c r="G224" s="180" t="s">
        <v>374</v>
      </c>
      <c r="H224" s="179" t="s">
        <v>385</v>
      </c>
      <c r="I224" s="181">
        <v>51</v>
      </c>
      <c r="J224" s="182">
        <v>6600</v>
      </c>
      <c r="K224" s="182">
        <v>0</v>
      </c>
      <c r="L224" s="182">
        <v>0</v>
      </c>
      <c r="M224" s="280">
        <f t="shared" si="20"/>
        <v>51</v>
      </c>
      <c r="N224" s="280">
        <f t="shared" si="20"/>
        <v>6600</v>
      </c>
      <c r="O224" s="276"/>
      <c r="Q224" s="390"/>
      <c r="S224" s="391"/>
    </row>
    <row r="225" spans="1:19" x14ac:dyDescent="0.4">
      <c r="A225" s="279">
        <v>209</v>
      </c>
      <c r="B225" s="276" t="s">
        <v>292</v>
      </c>
      <c r="C225" s="180">
        <v>5</v>
      </c>
      <c r="D225" s="180" t="s">
        <v>14</v>
      </c>
      <c r="E225" s="180" t="s">
        <v>14</v>
      </c>
      <c r="F225" s="180" t="s">
        <v>3</v>
      </c>
      <c r="G225" s="176">
        <v>2542</v>
      </c>
      <c r="H225" s="276" t="s">
        <v>386</v>
      </c>
      <c r="I225" s="181">
        <v>121</v>
      </c>
      <c r="J225" s="277">
        <v>472000</v>
      </c>
      <c r="K225" s="182">
        <v>0</v>
      </c>
      <c r="L225" s="182">
        <v>0</v>
      </c>
      <c r="M225" s="280">
        <f t="shared" si="20"/>
        <v>121</v>
      </c>
      <c r="N225" s="280">
        <f t="shared" si="20"/>
        <v>472000</v>
      </c>
      <c r="O225" s="276"/>
      <c r="Q225" s="390"/>
      <c r="S225" s="391"/>
    </row>
    <row r="226" spans="1:19" x14ac:dyDescent="0.4">
      <c r="A226" s="180">
        <v>210</v>
      </c>
      <c r="B226" s="276" t="s">
        <v>293</v>
      </c>
      <c r="C226" s="180">
        <v>6</v>
      </c>
      <c r="D226" s="180" t="s">
        <v>14</v>
      </c>
      <c r="E226" s="180" t="s">
        <v>14</v>
      </c>
      <c r="F226" s="180" t="s">
        <v>3</v>
      </c>
      <c r="G226" s="176">
        <v>2543</v>
      </c>
      <c r="H226" s="276" t="s">
        <v>387</v>
      </c>
      <c r="I226" s="181">
        <v>109</v>
      </c>
      <c r="J226" s="277">
        <v>128300</v>
      </c>
      <c r="K226" s="182">
        <v>0</v>
      </c>
      <c r="L226" s="182">
        <v>0</v>
      </c>
      <c r="M226" s="280">
        <f t="shared" si="20"/>
        <v>109</v>
      </c>
      <c r="N226" s="280">
        <f t="shared" si="20"/>
        <v>128300</v>
      </c>
      <c r="O226" s="276"/>
      <c r="Q226" s="390"/>
      <c r="S226" s="391"/>
    </row>
    <row r="227" spans="1:19" x14ac:dyDescent="0.4">
      <c r="A227" s="279">
        <v>211</v>
      </c>
      <c r="B227" s="276" t="s">
        <v>354</v>
      </c>
      <c r="C227" s="180">
        <v>7</v>
      </c>
      <c r="D227" s="180" t="s">
        <v>14</v>
      </c>
      <c r="E227" s="180" t="s">
        <v>14</v>
      </c>
      <c r="F227" s="180" t="s">
        <v>3</v>
      </c>
      <c r="G227" s="176">
        <v>2533</v>
      </c>
      <c r="H227" s="276" t="s">
        <v>388</v>
      </c>
      <c r="I227" s="181">
        <v>122</v>
      </c>
      <c r="J227" s="277">
        <v>562400</v>
      </c>
      <c r="K227" s="182">
        <v>0</v>
      </c>
      <c r="L227" s="182">
        <v>0</v>
      </c>
      <c r="M227" s="280">
        <f t="shared" si="20"/>
        <v>122</v>
      </c>
      <c r="N227" s="280">
        <f t="shared" si="20"/>
        <v>562400</v>
      </c>
      <c r="O227" s="276"/>
      <c r="Q227" s="390"/>
      <c r="S227" s="391"/>
    </row>
    <row r="228" spans="1:19" x14ac:dyDescent="0.4">
      <c r="A228" s="180">
        <v>212</v>
      </c>
      <c r="B228" s="276" t="s">
        <v>355</v>
      </c>
      <c r="C228" s="180">
        <v>9</v>
      </c>
      <c r="D228" s="180" t="s">
        <v>14</v>
      </c>
      <c r="E228" s="180" t="s">
        <v>14</v>
      </c>
      <c r="F228" s="180" t="s">
        <v>3</v>
      </c>
      <c r="G228" s="281">
        <v>243132</v>
      </c>
      <c r="H228" s="276" t="s">
        <v>389</v>
      </c>
      <c r="I228" s="181">
        <v>50</v>
      </c>
      <c r="J228" s="277">
        <v>5900</v>
      </c>
      <c r="K228" s="182">
        <v>0</v>
      </c>
      <c r="L228" s="182">
        <v>0</v>
      </c>
      <c r="M228" s="280">
        <f t="shared" si="20"/>
        <v>50</v>
      </c>
      <c r="N228" s="280">
        <f t="shared" si="20"/>
        <v>5900</v>
      </c>
      <c r="O228" s="276"/>
      <c r="Q228" s="390"/>
      <c r="S228" s="390"/>
    </row>
    <row r="229" spans="1:19" x14ac:dyDescent="0.4">
      <c r="A229" s="279">
        <v>213</v>
      </c>
      <c r="B229" s="179" t="s">
        <v>356</v>
      </c>
      <c r="C229" s="183">
        <v>12</v>
      </c>
      <c r="D229" s="183" t="s">
        <v>14</v>
      </c>
      <c r="E229" s="183" t="s">
        <v>14</v>
      </c>
      <c r="F229" s="180" t="s">
        <v>3</v>
      </c>
      <c r="G229" s="180" t="s">
        <v>375</v>
      </c>
      <c r="H229" s="184" t="s">
        <v>390</v>
      </c>
      <c r="I229" s="181">
        <v>40</v>
      </c>
      <c r="J229" s="182">
        <v>2900</v>
      </c>
      <c r="K229" s="182">
        <v>0</v>
      </c>
      <c r="L229" s="182">
        <v>0</v>
      </c>
      <c r="M229" s="280">
        <f t="shared" si="20"/>
        <v>40</v>
      </c>
      <c r="N229" s="280">
        <f t="shared" si="20"/>
        <v>2900</v>
      </c>
      <c r="O229" s="276"/>
      <c r="Q229" s="390"/>
      <c r="S229" s="391"/>
    </row>
    <row r="230" spans="1:19" x14ac:dyDescent="0.4">
      <c r="A230" s="180">
        <v>214</v>
      </c>
      <c r="B230" s="276" t="s">
        <v>357</v>
      </c>
      <c r="C230" s="180">
        <v>13</v>
      </c>
      <c r="D230" s="180" t="s">
        <v>14</v>
      </c>
      <c r="E230" s="180" t="s">
        <v>14</v>
      </c>
      <c r="F230" s="180" t="s">
        <v>3</v>
      </c>
      <c r="G230" s="176">
        <v>2544</v>
      </c>
      <c r="H230" s="276" t="s">
        <v>391</v>
      </c>
      <c r="I230" s="181">
        <v>45</v>
      </c>
      <c r="J230" s="277">
        <v>274008</v>
      </c>
      <c r="K230" s="182">
        <v>0</v>
      </c>
      <c r="L230" s="182">
        <v>0</v>
      </c>
      <c r="M230" s="280">
        <f t="shared" si="20"/>
        <v>45</v>
      </c>
      <c r="N230" s="280">
        <f t="shared" si="20"/>
        <v>274008</v>
      </c>
      <c r="O230" s="276"/>
      <c r="Q230" s="390"/>
      <c r="S230" s="391"/>
    </row>
    <row r="231" spans="1:19" x14ac:dyDescent="0.4">
      <c r="A231" s="279">
        <v>215</v>
      </c>
      <c r="B231" s="276" t="s">
        <v>358</v>
      </c>
      <c r="C231" s="180">
        <v>1</v>
      </c>
      <c r="D231" s="180" t="s">
        <v>214</v>
      </c>
      <c r="E231" s="180" t="s">
        <v>14</v>
      </c>
      <c r="F231" s="180" t="s">
        <v>3</v>
      </c>
      <c r="G231" s="176">
        <v>2542</v>
      </c>
      <c r="H231" s="276" t="s">
        <v>392</v>
      </c>
      <c r="I231" s="181">
        <v>245</v>
      </c>
      <c r="J231" s="277">
        <v>1502500</v>
      </c>
      <c r="K231" s="182">
        <v>0</v>
      </c>
      <c r="L231" s="182">
        <v>0</v>
      </c>
      <c r="M231" s="280">
        <f t="shared" si="20"/>
        <v>245</v>
      </c>
      <c r="N231" s="280">
        <f t="shared" si="20"/>
        <v>1502500</v>
      </c>
      <c r="O231" s="276"/>
      <c r="Q231" s="390"/>
      <c r="S231" s="391"/>
    </row>
    <row r="232" spans="1:19" x14ac:dyDescent="0.4">
      <c r="A232" s="180">
        <v>216</v>
      </c>
      <c r="B232" s="276" t="s">
        <v>359</v>
      </c>
      <c r="C232" s="180">
        <v>2</v>
      </c>
      <c r="D232" s="180" t="s">
        <v>214</v>
      </c>
      <c r="E232" s="180" t="s">
        <v>14</v>
      </c>
      <c r="F232" s="180" t="s">
        <v>3</v>
      </c>
      <c r="G232" s="176">
        <v>2546</v>
      </c>
      <c r="H232" s="276" t="s">
        <v>393</v>
      </c>
      <c r="I232" s="181">
        <v>81</v>
      </c>
      <c r="J232" s="277">
        <v>123000</v>
      </c>
      <c r="K232" s="182">
        <v>0</v>
      </c>
      <c r="L232" s="182">
        <v>0</v>
      </c>
      <c r="M232" s="280">
        <f t="shared" si="20"/>
        <v>81</v>
      </c>
      <c r="N232" s="280">
        <f t="shared" si="20"/>
        <v>123000</v>
      </c>
      <c r="O232" s="276"/>
      <c r="Q232" s="390"/>
      <c r="S232" s="391"/>
    </row>
    <row r="233" spans="1:19" x14ac:dyDescent="0.4">
      <c r="A233" s="279">
        <v>217</v>
      </c>
      <c r="B233" s="276" t="s">
        <v>360</v>
      </c>
      <c r="C233" s="180">
        <v>3</v>
      </c>
      <c r="D233" s="180" t="s">
        <v>214</v>
      </c>
      <c r="E233" s="180" t="s">
        <v>14</v>
      </c>
      <c r="F233" s="180" t="s">
        <v>3</v>
      </c>
      <c r="G233" s="176">
        <v>2544</v>
      </c>
      <c r="H233" s="276" t="s">
        <v>394</v>
      </c>
      <c r="I233" s="181">
        <v>71</v>
      </c>
      <c r="J233" s="277">
        <v>82500</v>
      </c>
      <c r="K233" s="182">
        <v>0</v>
      </c>
      <c r="L233" s="182">
        <v>0</v>
      </c>
      <c r="M233" s="280">
        <f t="shared" si="20"/>
        <v>71</v>
      </c>
      <c r="N233" s="280">
        <f t="shared" si="20"/>
        <v>82500</v>
      </c>
      <c r="O233" s="276"/>
      <c r="Q233" s="390"/>
      <c r="S233" s="391"/>
    </row>
    <row r="234" spans="1:19" x14ac:dyDescent="0.4">
      <c r="A234" s="180">
        <v>218</v>
      </c>
      <c r="B234" s="276" t="s">
        <v>361</v>
      </c>
      <c r="C234" s="180">
        <v>4</v>
      </c>
      <c r="D234" s="180" t="s">
        <v>214</v>
      </c>
      <c r="E234" s="180" t="s">
        <v>14</v>
      </c>
      <c r="F234" s="180" t="s">
        <v>3</v>
      </c>
      <c r="G234" s="176">
        <v>2533</v>
      </c>
      <c r="H234" s="276" t="s">
        <v>395</v>
      </c>
      <c r="I234" s="181">
        <v>81</v>
      </c>
      <c r="J234" s="277">
        <v>142600</v>
      </c>
      <c r="K234" s="182">
        <v>0</v>
      </c>
      <c r="L234" s="182">
        <v>0</v>
      </c>
      <c r="M234" s="280">
        <f t="shared" ref="M234:N250" si="21">I234+K234</f>
        <v>81</v>
      </c>
      <c r="N234" s="280">
        <f t="shared" si="21"/>
        <v>142600</v>
      </c>
      <c r="O234" s="276"/>
      <c r="Q234" s="390"/>
      <c r="S234" s="391"/>
    </row>
    <row r="235" spans="1:19" x14ac:dyDescent="0.4">
      <c r="A235" s="279">
        <v>219</v>
      </c>
      <c r="B235" s="276" t="s">
        <v>362</v>
      </c>
      <c r="C235" s="180">
        <v>5</v>
      </c>
      <c r="D235" s="180" t="s">
        <v>214</v>
      </c>
      <c r="E235" s="180" t="s">
        <v>14</v>
      </c>
      <c r="F235" s="180" t="s">
        <v>3</v>
      </c>
      <c r="G235" s="176">
        <v>2545</v>
      </c>
      <c r="H235" s="276" t="s">
        <v>396</v>
      </c>
      <c r="I235" s="181">
        <v>81</v>
      </c>
      <c r="J235" s="277">
        <v>87600</v>
      </c>
      <c r="K235" s="182">
        <v>0</v>
      </c>
      <c r="L235" s="182">
        <v>0</v>
      </c>
      <c r="M235" s="280">
        <f t="shared" si="21"/>
        <v>81</v>
      </c>
      <c r="N235" s="280">
        <f t="shared" si="21"/>
        <v>87600</v>
      </c>
      <c r="O235" s="276"/>
      <c r="Q235" s="390"/>
      <c r="S235" s="391"/>
    </row>
    <row r="236" spans="1:19" x14ac:dyDescent="0.4">
      <c r="A236" s="180">
        <v>220</v>
      </c>
      <c r="B236" s="276" t="s">
        <v>363</v>
      </c>
      <c r="C236" s="180">
        <v>6</v>
      </c>
      <c r="D236" s="180" t="s">
        <v>214</v>
      </c>
      <c r="E236" s="180" t="s">
        <v>14</v>
      </c>
      <c r="F236" s="180" t="s">
        <v>3</v>
      </c>
      <c r="G236" s="281">
        <v>243130</v>
      </c>
      <c r="H236" s="276" t="s">
        <v>377</v>
      </c>
      <c r="I236" s="181">
        <v>48</v>
      </c>
      <c r="J236" s="277">
        <v>5500</v>
      </c>
      <c r="K236" s="182">
        <v>0</v>
      </c>
      <c r="L236" s="182">
        <v>0</v>
      </c>
      <c r="M236" s="280">
        <f t="shared" si="21"/>
        <v>48</v>
      </c>
      <c r="N236" s="280">
        <f t="shared" si="21"/>
        <v>5500</v>
      </c>
      <c r="O236" s="276"/>
      <c r="Q236" s="390"/>
      <c r="S236" s="390"/>
    </row>
    <row r="237" spans="1:19" x14ac:dyDescent="0.4">
      <c r="A237" s="279">
        <v>221</v>
      </c>
      <c r="B237" s="179" t="s">
        <v>364</v>
      </c>
      <c r="C237" s="180">
        <v>7</v>
      </c>
      <c r="D237" s="180" t="s">
        <v>214</v>
      </c>
      <c r="E237" s="180" t="s">
        <v>14</v>
      </c>
      <c r="F237" s="180" t="s">
        <v>3</v>
      </c>
      <c r="G237" s="180" t="s">
        <v>376</v>
      </c>
      <c r="H237" s="179" t="s">
        <v>378</v>
      </c>
      <c r="I237" s="181">
        <v>58</v>
      </c>
      <c r="J237" s="182">
        <v>4300</v>
      </c>
      <c r="K237" s="182">
        <v>0</v>
      </c>
      <c r="L237" s="182">
        <v>0</v>
      </c>
      <c r="M237" s="280">
        <f t="shared" si="21"/>
        <v>58</v>
      </c>
      <c r="N237" s="280">
        <f t="shared" si="21"/>
        <v>4300</v>
      </c>
      <c r="O237" s="276"/>
      <c r="Q237" s="390"/>
      <c r="S237" s="391"/>
    </row>
    <row r="238" spans="1:19" x14ac:dyDescent="0.4">
      <c r="A238" s="180">
        <v>222</v>
      </c>
      <c r="B238" s="276" t="s">
        <v>365</v>
      </c>
      <c r="C238" s="180">
        <v>8</v>
      </c>
      <c r="D238" s="180" t="s">
        <v>214</v>
      </c>
      <c r="E238" s="180" t="s">
        <v>14</v>
      </c>
      <c r="F238" s="180" t="s">
        <v>3</v>
      </c>
      <c r="G238" s="176">
        <v>2541</v>
      </c>
      <c r="H238" s="276" t="s">
        <v>397</v>
      </c>
      <c r="I238" s="181">
        <v>45</v>
      </c>
      <c r="J238" s="277">
        <v>121500</v>
      </c>
      <c r="K238" s="182">
        <v>0</v>
      </c>
      <c r="L238" s="182">
        <v>0</v>
      </c>
      <c r="M238" s="280">
        <f t="shared" si="21"/>
        <v>45</v>
      </c>
      <c r="N238" s="280">
        <f t="shared" si="21"/>
        <v>121500</v>
      </c>
      <c r="O238" s="276"/>
      <c r="Q238" s="390"/>
      <c r="S238" s="391"/>
    </row>
    <row r="239" spans="1:19" x14ac:dyDescent="0.4">
      <c r="A239" s="279">
        <v>223</v>
      </c>
      <c r="B239" s="276" t="s">
        <v>287</v>
      </c>
      <c r="C239" s="180">
        <v>13</v>
      </c>
      <c r="D239" s="180" t="s">
        <v>214</v>
      </c>
      <c r="E239" s="180" t="s">
        <v>14</v>
      </c>
      <c r="F239" s="180" t="s">
        <v>3</v>
      </c>
      <c r="G239" s="176">
        <v>2532</v>
      </c>
      <c r="H239" s="276" t="s">
        <v>398</v>
      </c>
      <c r="I239" s="181">
        <v>318</v>
      </c>
      <c r="J239" s="277">
        <v>6395449</v>
      </c>
      <c r="K239" s="182">
        <v>0</v>
      </c>
      <c r="L239" s="182">
        <v>0</v>
      </c>
      <c r="M239" s="280">
        <f t="shared" si="21"/>
        <v>318</v>
      </c>
      <c r="N239" s="280">
        <f t="shared" si="21"/>
        <v>6395449</v>
      </c>
      <c r="O239" s="276"/>
      <c r="Q239" s="390"/>
      <c r="S239" s="391"/>
    </row>
    <row r="240" spans="1:19" x14ac:dyDescent="0.4">
      <c r="A240" s="180">
        <v>224</v>
      </c>
      <c r="B240" s="276" t="s">
        <v>366</v>
      </c>
      <c r="C240" s="180">
        <v>1</v>
      </c>
      <c r="D240" s="180" t="s">
        <v>295</v>
      </c>
      <c r="E240" s="180" t="s">
        <v>14</v>
      </c>
      <c r="F240" s="180" t="s">
        <v>3</v>
      </c>
      <c r="G240" s="176">
        <v>2544</v>
      </c>
      <c r="H240" s="276" t="s">
        <v>399</v>
      </c>
      <c r="I240" s="181">
        <v>96</v>
      </c>
      <c r="J240" s="277">
        <v>303600</v>
      </c>
      <c r="K240" s="182">
        <v>0</v>
      </c>
      <c r="L240" s="182">
        <v>0</v>
      </c>
      <c r="M240" s="280">
        <f t="shared" si="21"/>
        <v>96</v>
      </c>
      <c r="N240" s="280">
        <f t="shared" si="21"/>
        <v>303600</v>
      </c>
      <c r="O240" s="276"/>
      <c r="Q240" s="390"/>
      <c r="S240" s="391"/>
    </row>
    <row r="241" spans="1:19" x14ac:dyDescent="0.4">
      <c r="A241" s="279">
        <v>225</v>
      </c>
      <c r="B241" s="276" t="s">
        <v>367</v>
      </c>
      <c r="C241" s="180">
        <v>2</v>
      </c>
      <c r="D241" s="180" t="s">
        <v>295</v>
      </c>
      <c r="E241" s="180" t="s">
        <v>14</v>
      </c>
      <c r="F241" s="180" t="s">
        <v>3</v>
      </c>
      <c r="G241" s="176">
        <v>2544</v>
      </c>
      <c r="H241" s="276" t="s">
        <v>400</v>
      </c>
      <c r="I241" s="181">
        <v>195</v>
      </c>
      <c r="J241" s="277">
        <v>1141000</v>
      </c>
      <c r="K241" s="182">
        <v>0</v>
      </c>
      <c r="L241" s="182">
        <v>0</v>
      </c>
      <c r="M241" s="280">
        <f t="shared" si="21"/>
        <v>195</v>
      </c>
      <c r="N241" s="280">
        <f t="shared" si="21"/>
        <v>1141000</v>
      </c>
      <c r="O241" s="276"/>
      <c r="Q241" s="390"/>
      <c r="S241" s="391"/>
    </row>
    <row r="242" spans="1:19" x14ac:dyDescent="0.4">
      <c r="A242" s="180">
        <v>226</v>
      </c>
      <c r="B242" s="276" t="s">
        <v>368</v>
      </c>
      <c r="C242" s="180">
        <v>3</v>
      </c>
      <c r="D242" s="180" t="s">
        <v>295</v>
      </c>
      <c r="E242" s="180" t="s">
        <v>14</v>
      </c>
      <c r="F242" s="180" t="s">
        <v>3</v>
      </c>
      <c r="G242" s="176">
        <v>2545</v>
      </c>
      <c r="H242" s="276" t="s">
        <v>401</v>
      </c>
      <c r="I242" s="181">
        <v>68</v>
      </c>
      <c r="J242" s="277">
        <v>362300</v>
      </c>
      <c r="K242" s="182">
        <v>0</v>
      </c>
      <c r="L242" s="182">
        <v>0</v>
      </c>
      <c r="M242" s="280">
        <f t="shared" si="21"/>
        <v>68</v>
      </c>
      <c r="N242" s="280">
        <f t="shared" si="21"/>
        <v>362300</v>
      </c>
      <c r="O242" s="276"/>
      <c r="Q242" s="390"/>
      <c r="S242" s="391"/>
    </row>
    <row r="243" spans="1:19" x14ac:dyDescent="0.4">
      <c r="A243" s="279">
        <v>227</v>
      </c>
      <c r="B243" s="276" t="s">
        <v>369</v>
      </c>
      <c r="C243" s="180">
        <v>4</v>
      </c>
      <c r="D243" s="180" t="s">
        <v>295</v>
      </c>
      <c r="E243" s="180" t="s">
        <v>14</v>
      </c>
      <c r="F243" s="180" t="s">
        <v>3</v>
      </c>
      <c r="G243" s="176">
        <v>2542</v>
      </c>
      <c r="H243" s="276" t="s">
        <v>402</v>
      </c>
      <c r="I243" s="181">
        <v>302</v>
      </c>
      <c r="J243" s="277">
        <v>3902200</v>
      </c>
      <c r="K243" s="182">
        <v>0</v>
      </c>
      <c r="L243" s="182">
        <v>0</v>
      </c>
      <c r="M243" s="280">
        <f t="shared" si="21"/>
        <v>302</v>
      </c>
      <c r="N243" s="280">
        <f t="shared" si="21"/>
        <v>3902200</v>
      </c>
      <c r="O243" s="276"/>
      <c r="Q243" s="390"/>
      <c r="S243" s="391"/>
    </row>
    <row r="244" spans="1:19" x14ac:dyDescent="0.4">
      <c r="A244" s="180">
        <v>228</v>
      </c>
      <c r="B244" s="276" t="s">
        <v>294</v>
      </c>
      <c r="C244" s="180">
        <v>5</v>
      </c>
      <c r="D244" s="180" t="s">
        <v>295</v>
      </c>
      <c r="E244" s="180" t="s">
        <v>14</v>
      </c>
      <c r="F244" s="180" t="s">
        <v>3</v>
      </c>
      <c r="G244" s="176">
        <v>2558</v>
      </c>
      <c r="H244" s="276" t="s">
        <v>403</v>
      </c>
      <c r="I244" s="181">
        <v>71</v>
      </c>
      <c r="J244" s="277">
        <v>352800</v>
      </c>
      <c r="K244" s="182">
        <v>0</v>
      </c>
      <c r="L244" s="182">
        <v>0</v>
      </c>
      <c r="M244" s="280">
        <f t="shared" si="21"/>
        <v>71</v>
      </c>
      <c r="N244" s="280">
        <f t="shared" si="21"/>
        <v>352800</v>
      </c>
      <c r="O244" s="276"/>
      <c r="Q244" s="390"/>
      <c r="S244" s="391"/>
    </row>
    <row r="245" spans="1:19" x14ac:dyDescent="0.4">
      <c r="A245" s="279">
        <v>229</v>
      </c>
      <c r="B245" s="276" t="s">
        <v>354</v>
      </c>
      <c r="C245" s="180">
        <v>6</v>
      </c>
      <c r="D245" s="180" t="s">
        <v>295</v>
      </c>
      <c r="E245" s="180" t="s">
        <v>14</v>
      </c>
      <c r="F245" s="180" t="s">
        <v>3</v>
      </c>
      <c r="G245" s="176">
        <v>2533</v>
      </c>
      <c r="H245" s="276" t="s">
        <v>404</v>
      </c>
      <c r="I245" s="181">
        <v>128</v>
      </c>
      <c r="J245" s="277">
        <v>2501800</v>
      </c>
      <c r="K245" s="182">
        <v>0</v>
      </c>
      <c r="L245" s="182">
        <v>0</v>
      </c>
      <c r="M245" s="280">
        <f t="shared" si="21"/>
        <v>128</v>
      </c>
      <c r="N245" s="280">
        <f t="shared" si="21"/>
        <v>2501800</v>
      </c>
      <c r="O245" s="276"/>
      <c r="Q245" s="390"/>
      <c r="S245" s="391"/>
    </row>
    <row r="246" spans="1:19" x14ac:dyDescent="0.4">
      <c r="A246" s="180">
        <v>230</v>
      </c>
      <c r="B246" s="276" t="s">
        <v>370</v>
      </c>
      <c r="C246" s="180">
        <v>7</v>
      </c>
      <c r="D246" s="180" t="s">
        <v>295</v>
      </c>
      <c r="E246" s="180" t="s">
        <v>14</v>
      </c>
      <c r="F246" s="180" t="s">
        <v>3</v>
      </c>
      <c r="G246" s="176">
        <v>2562</v>
      </c>
      <c r="H246" s="276" t="s">
        <v>405</v>
      </c>
      <c r="I246" s="181">
        <v>142</v>
      </c>
      <c r="J246" s="277">
        <v>322700</v>
      </c>
      <c r="K246" s="182">
        <v>0</v>
      </c>
      <c r="L246" s="182">
        <v>0</v>
      </c>
      <c r="M246" s="280">
        <f t="shared" si="21"/>
        <v>142</v>
      </c>
      <c r="N246" s="280">
        <f t="shared" si="21"/>
        <v>322700</v>
      </c>
      <c r="O246" s="276"/>
      <c r="Q246" s="390"/>
      <c r="S246" s="391"/>
    </row>
    <row r="247" spans="1:19" x14ac:dyDescent="0.4">
      <c r="A247" s="279">
        <v>231</v>
      </c>
      <c r="B247" s="276" t="s">
        <v>371</v>
      </c>
      <c r="C247" s="180">
        <v>8</v>
      </c>
      <c r="D247" s="180" t="s">
        <v>295</v>
      </c>
      <c r="E247" s="180" t="s">
        <v>14</v>
      </c>
      <c r="F247" s="180" t="s">
        <v>3</v>
      </c>
      <c r="G247" s="176">
        <v>2546</v>
      </c>
      <c r="H247" s="276" t="s">
        <v>406</v>
      </c>
      <c r="I247" s="181">
        <v>50</v>
      </c>
      <c r="J247" s="277">
        <v>37000</v>
      </c>
      <c r="K247" s="182">
        <v>0</v>
      </c>
      <c r="L247" s="182">
        <v>0</v>
      </c>
      <c r="M247" s="280">
        <f t="shared" si="21"/>
        <v>50</v>
      </c>
      <c r="N247" s="280">
        <f t="shared" si="21"/>
        <v>37000</v>
      </c>
      <c r="O247" s="276"/>
      <c r="Q247" s="390"/>
      <c r="S247" s="391"/>
    </row>
    <row r="248" spans="1:19" x14ac:dyDescent="0.4">
      <c r="A248" s="180">
        <v>232</v>
      </c>
      <c r="B248" s="276" t="s">
        <v>372</v>
      </c>
      <c r="C248" s="180">
        <v>9</v>
      </c>
      <c r="D248" s="180" t="s">
        <v>295</v>
      </c>
      <c r="E248" s="180" t="s">
        <v>14</v>
      </c>
      <c r="F248" s="180" t="s">
        <v>3</v>
      </c>
      <c r="G248" s="176">
        <v>2563</v>
      </c>
      <c r="H248" s="276" t="s">
        <v>407</v>
      </c>
      <c r="I248" s="181">
        <v>92</v>
      </c>
      <c r="J248" s="277">
        <v>324900</v>
      </c>
      <c r="K248" s="182">
        <v>0</v>
      </c>
      <c r="L248" s="182">
        <v>0</v>
      </c>
      <c r="M248" s="280">
        <f t="shared" si="21"/>
        <v>92</v>
      </c>
      <c r="N248" s="280">
        <f t="shared" si="21"/>
        <v>324900</v>
      </c>
      <c r="O248" s="276"/>
      <c r="Q248" s="390"/>
      <c r="S248" s="391"/>
    </row>
    <row r="249" spans="1:19" x14ac:dyDescent="0.4">
      <c r="A249" s="279">
        <v>233</v>
      </c>
      <c r="B249" s="276" t="s">
        <v>369</v>
      </c>
      <c r="C249" s="180">
        <v>10</v>
      </c>
      <c r="D249" s="180" t="s">
        <v>295</v>
      </c>
      <c r="E249" s="180" t="s">
        <v>14</v>
      </c>
      <c r="F249" s="180" t="s">
        <v>3</v>
      </c>
      <c r="G249" s="176">
        <v>2543</v>
      </c>
      <c r="H249" s="276" t="s">
        <v>408</v>
      </c>
      <c r="I249" s="181">
        <v>170</v>
      </c>
      <c r="J249" s="277">
        <v>1452000</v>
      </c>
      <c r="K249" s="182">
        <v>0</v>
      </c>
      <c r="L249" s="182">
        <v>0</v>
      </c>
      <c r="M249" s="280">
        <f t="shared" si="21"/>
        <v>170</v>
      </c>
      <c r="N249" s="280">
        <f t="shared" si="21"/>
        <v>1452000</v>
      </c>
      <c r="O249" s="276"/>
      <c r="Q249" s="390"/>
      <c r="S249" s="391"/>
    </row>
    <row r="250" spans="1:19" x14ac:dyDescent="0.4">
      <c r="A250" s="180">
        <v>234</v>
      </c>
      <c r="B250" s="276" t="s">
        <v>373</v>
      </c>
      <c r="C250" s="180">
        <v>11</v>
      </c>
      <c r="D250" s="180" t="s">
        <v>295</v>
      </c>
      <c r="E250" s="180" t="s">
        <v>14</v>
      </c>
      <c r="F250" s="180" t="s">
        <v>3</v>
      </c>
      <c r="G250" s="176">
        <v>2546</v>
      </c>
      <c r="H250" s="276" t="s">
        <v>409</v>
      </c>
      <c r="I250" s="181">
        <v>101</v>
      </c>
      <c r="J250" s="277">
        <v>1202900</v>
      </c>
      <c r="K250" s="182">
        <v>0</v>
      </c>
      <c r="L250" s="182">
        <v>0</v>
      </c>
      <c r="M250" s="280">
        <f t="shared" si="21"/>
        <v>101</v>
      </c>
      <c r="N250" s="280">
        <f t="shared" si="21"/>
        <v>1202900</v>
      </c>
      <c r="O250" s="276"/>
    </row>
    <row r="251" spans="1:19" ht="21.6" thickBot="1" x14ac:dyDescent="0.45">
      <c r="A251" s="283"/>
      <c r="B251" s="185"/>
      <c r="C251" s="284"/>
      <c r="D251" s="285" t="s">
        <v>2</v>
      </c>
      <c r="E251" s="284"/>
      <c r="F251" s="284"/>
      <c r="G251" s="284"/>
      <c r="H251" s="286"/>
      <c r="I251" s="508"/>
      <c r="J251" s="288">
        <f>SUM(J218:J250)</f>
        <v>24668539</v>
      </c>
      <c r="K251" s="367">
        <f t="shared" ref="K251:N251" si="22">SUM(K218:K250)</f>
        <v>0</v>
      </c>
      <c r="L251" s="368">
        <f t="shared" si="22"/>
        <v>0</v>
      </c>
      <c r="M251" s="288">
        <f t="shared" si="22"/>
        <v>3708</v>
      </c>
      <c r="N251" s="288">
        <f t="shared" si="22"/>
        <v>24668539</v>
      </c>
      <c r="O251" s="282"/>
    </row>
    <row r="252" spans="1:19" x14ac:dyDescent="0.4">
      <c r="A252" s="318">
        <v>235</v>
      </c>
      <c r="B252" s="308" t="s">
        <v>410</v>
      </c>
      <c r="C252" s="300">
        <v>8</v>
      </c>
      <c r="D252" s="300" t="s">
        <v>415</v>
      </c>
      <c r="E252" s="300" t="s">
        <v>11</v>
      </c>
      <c r="F252" s="300" t="s">
        <v>3</v>
      </c>
      <c r="G252" s="300">
        <v>2545</v>
      </c>
      <c r="H252" s="364" t="s">
        <v>417</v>
      </c>
      <c r="I252" s="505">
        <v>68</v>
      </c>
      <c r="J252" s="309">
        <v>92370</v>
      </c>
      <c r="K252" s="321">
        <v>0</v>
      </c>
      <c r="L252" s="321">
        <v>0</v>
      </c>
      <c r="M252" s="280">
        <f t="shared" ref="M252:N261" si="23">I252+K252</f>
        <v>68</v>
      </c>
      <c r="N252" s="280">
        <f t="shared" si="23"/>
        <v>92370</v>
      </c>
      <c r="O252" s="290"/>
    </row>
    <row r="253" spans="1:19" x14ac:dyDescent="0.4">
      <c r="A253" s="318">
        <v>236</v>
      </c>
      <c r="B253" s="365" t="s">
        <v>412</v>
      </c>
      <c r="C253" s="293">
        <v>2</v>
      </c>
      <c r="D253" s="293" t="s">
        <v>416</v>
      </c>
      <c r="E253" s="293" t="s">
        <v>11</v>
      </c>
      <c r="F253" s="293" t="s">
        <v>3</v>
      </c>
      <c r="G253" s="293" t="s">
        <v>419</v>
      </c>
      <c r="H253" s="179" t="s">
        <v>420</v>
      </c>
      <c r="I253" s="507">
        <v>54</v>
      </c>
      <c r="J253" s="310">
        <v>2750</v>
      </c>
      <c r="K253" s="325">
        <v>0</v>
      </c>
      <c r="L253" s="325">
        <v>0</v>
      </c>
      <c r="M253" s="280">
        <f t="shared" si="23"/>
        <v>54</v>
      </c>
      <c r="N253" s="280">
        <f t="shared" si="23"/>
        <v>2750</v>
      </c>
      <c r="O253" s="276"/>
    </row>
    <row r="254" spans="1:19" x14ac:dyDescent="0.4">
      <c r="A254" s="318">
        <v>237</v>
      </c>
      <c r="B254" s="365" t="s">
        <v>411</v>
      </c>
      <c r="C254" s="293">
        <v>3</v>
      </c>
      <c r="D254" s="293" t="s">
        <v>416</v>
      </c>
      <c r="E254" s="293" t="s">
        <v>11</v>
      </c>
      <c r="F254" s="293" t="s">
        <v>3</v>
      </c>
      <c r="G254" s="293">
        <v>2545</v>
      </c>
      <c r="H254" s="179" t="s">
        <v>418</v>
      </c>
      <c r="I254" s="507">
        <v>22</v>
      </c>
      <c r="J254" s="310">
        <v>25350</v>
      </c>
      <c r="K254" s="325">
        <v>0</v>
      </c>
      <c r="L254" s="325">
        <v>0</v>
      </c>
      <c r="M254" s="280">
        <f t="shared" si="23"/>
        <v>22</v>
      </c>
      <c r="N254" s="280">
        <f t="shared" si="23"/>
        <v>25350</v>
      </c>
      <c r="O254" s="276"/>
    </row>
    <row r="255" spans="1:19" x14ac:dyDescent="0.4">
      <c r="A255" s="318">
        <v>238</v>
      </c>
      <c r="B255" s="365" t="s">
        <v>718</v>
      </c>
      <c r="C255" s="293">
        <v>5</v>
      </c>
      <c r="D255" s="293" t="s">
        <v>416</v>
      </c>
      <c r="E255" s="293" t="s">
        <v>11</v>
      </c>
      <c r="F255" s="293" t="s">
        <v>3</v>
      </c>
      <c r="G255" s="293">
        <v>2545</v>
      </c>
      <c r="H255" s="179" t="s">
        <v>719</v>
      </c>
      <c r="I255" s="507">
        <v>44</v>
      </c>
      <c r="J255" s="366">
        <v>100700</v>
      </c>
      <c r="K255" s="325">
        <v>0</v>
      </c>
      <c r="L255" s="325">
        <v>0</v>
      </c>
      <c r="M255" s="280">
        <f t="shared" si="23"/>
        <v>44</v>
      </c>
      <c r="N255" s="280">
        <f t="shared" si="23"/>
        <v>100700</v>
      </c>
      <c r="O255" s="276"/>
    </row>
    <row r="256" spans="1:19" x14ac:dyDescent="0.4">
      <c r="A256" s="318">
        <v>239</v>
      </c>
      <c r="B256" s="365" t="s">
        <v>413</v>
      </c>
      <c r="C256" s="293">
        <v>6</v>
      </c>
      <c r="D256" s="293" t="s">
        <v>416</v>
      </c>
      <c r="E256" s="293" t="s">
        <v>11</v>
      </c>
      <c r="F256" s="293" t="s">
        <v>3</v>
      </c>
      <c r="G256" s="293">
        <v>2530</v>
      </c>
      <c r="H256" s="179" t="s">
        <v>421</v>
      </c>
      <c r="I256" s="507">
        <v>168</v>
      </c>
      <c r="J256" s="310">
        <v>923892</v>
      </c>
      <c r="K256" s="325">
        <v>0</v>
      </c>
      <c r="L256" s="325">
        <v>0</v>
      </c>
      <c r="M256" s="280">
        <f t="shared" si="23"/>
        <v>168</v>
      </c>
      <c r="N256" s="280">
        <f t="shared" si="23"/>
        <v>923892</v>
      </c>
      <c r="O256" s="276"/>
    </row>
    <row r="257" spans="1:15" x14ac:dyDescent="0.4">
      <c r="A257" s="318">
        <v>240</v>
      </c>
      <c r="B257" s="365" t="s">
        <v>414</v>
      </c>
      <c r="C257" s="293">
        <v>4</v>
      </c>
      <c r="D257" s="293" t="s">
        <v>11</v>
      </c>
      <c r="E257" s="293" t="s">
        <v>11</v>
      </c>
      <c r="F257" s="293" t="s">
        <v>3</v>
      </c>
      <c r="G257" s="45">
        <v>2545</v>
      </c>
      <c r="H257" s="179" t="s">
        <v>731</v>
      </c>
      <c r="I257" s="507">
        <v>99</v>
      </c>
      <c r="J257" s="310">
        <v>102950</v>
      </c>
      <c r="K257" s="313">
        <v>0</v>
      </c>
      <c r="L257" s="313">
        <v>0</v>
      </c>
      <c r="M257" s="280">
        <f t="shared" si="23"/>
        <v>99</v>
      </c>
      <c r="N257" s="280">
        <f t="shared" si="23"/>
        <v>102950</v>
      </c>
      <c r="O257" s="330"/>
    </row>
    <row r="258" spans="1:15" x14ac:dyDescent="0.4">
      <c r="A258" s="318">
        <v>241</v>
      </c>
      <c r="B258" s="365" t="s">
        <v>720</v>
      </c>
      <c r="C258" s="293">
        <v>7</v>
      </c>
      <c r="D258" s="293" t="s">
        <v>11</v>
      </c>
      <c r="E258" s="293" t="s">
        <v>11</v>
      </c>
      <c r="F258" s="293" t="s">
        <v>3</v>
      </c>
      <c r="G258" s="45">
        <v>2545</v>
      </c>
      <c r="H258" s="179" t="s">
        <v>723</v>
      </c>
      <c r="I258" s="507">
        <v>25</v>
      </c>
      <c r="J258" s="366">
        <v>30500</v>
      </c>
      <c r="K258" s="313">
        <v>0</v>
      </c>
      <c r="L258" s="313">
        <v>0</v>
      </c>
      <c r="M258" s="280">
        <f t="shared" si="23"/>
        <v>25</v>
      </c>
      <c r="N258" s="280">
        <f t="shared" si="23"/>
        <v>30500</v>
      </c>
      <c r="O258" s="330"/>
    </row>
    <row r="259" spans="1:15" x14ac:dyDescent="0.4">
      <c r="A259" s="318">
        <v>242</v>
      </c>
      <c r="B259" s="365" t="s">
        <v>724</v>
      </c>
      <c r="C259" s="293">
        <v>1</v>
      </c>
      <c r="D259" s="293" t="s">
        <v>725</v>
      </c>
      <c r="E259" s="293" t="s">
        <v>11</v>
      </c>
      <c r="F259" s="293" t="s">
        <v>3</v>
      </c>
      <c r="G259" s="45">
        <v>2540</v>
      </c>
      <c r="H259" s="179" t="s">
        <v>728</v>
      </c>
      <c r="I259" s="507">
        <v>61</v>
      </c>
      <c r="J259" s="366">
        <v>52450</v>
      </c>
      <c r="K259" s="313">
        <v>0</v>
      </c>
      <c r="L259" s="313">
        <v>0</v>
      </c>
      <c r="M259" s="280">
        <f t="shared" si="23"/>
        <v>61</v>
      </c>
      <c r="N259" s="280">
        <f t="shared" si="23"/>
        <v>52450</v>
      </c>
      <c r="O259" s="330"/>
    </row>
    <row r="260" spans="1:15" x14ac:dyDescent="0.4">
      <c r="A260" s="318">
        <v>243</v>
      </c>
      <c r="B260" s="365" t="s">
        <v>726</v>
      </c>
      <c r="C260" s="293">
        <v>4</v>
      </c>
      <c r="D260" s="293" t="s">
        <v>725</v>
      </c>
      <c r="E260" s="293" t="s">
        <v>11</v>
      </c>
      <c r="F260" s="293" t="s">
        <v>3</v>
      </c>
      <c r="G260" s="45">
        <v>2540</v>
      </c>
      <c r="H260" s="179" t="s">
        <v>729</v>
      </c>
      <c r="I260" s="507">
        <v>45</v>
      </c>
      <c r="J260" s="366">
        <v>50750</v>
      </c>
      <c r="K260" s="313">
        <v>0</v>
      </c>
      <c r="L260" s="313">
        <v>0</v>
      </c>
      <c r="M260" s="280">
        <f t="shared" si="23"/>
        <v>45</v>
      </c>
      <c r="N260" s="280">
        <f t="shared" si="23"/>
        <v>50750</v>
      </c>
      <c r="O260" s="330"/>
    </row>
    <row r="261" spans="1:15" x14ac:dyDescent="0.4">
      <c r="A261" s="318">
        <v>244</v>
      </c>
      <c r="B261" s="365" t="s">
        <v>727</v>
      </c>
      <c r="C261" s="293">
        <v>5</v>
      </c>
      <c r="D261" s="293" t="s">
        <v>725</v>
      </c>
      <c r="E261" s="293" t="s">
        <v>11</v>
      </c>
      <c r="F261" s="293" t="s">
        <v>3</v>
      </c>
      <c r="G261" s="45">
        <v>2545</v>
      </c>
      <c r="H261" s="179" t="s">
        <v>730</v>
      </c>
      <c r="I261" s="507">
        <v>82</v>
      </c>
      <c r="J261" s="366">
        <v>35884</v>
      </c>
      <c r="K261" s="313">
        <v>0</v>
      </c>
      <c r="L261" s="313">
        <v>0</v>
      </c>
      <c r="M261" s="280">
        <f t="shared" si="23"/>
        <v>82</v>
      </c>
      <c r="N261" s="280">
        <f t="shared" si="23"/>
        <v>35884</v>
      </c>
      <c r="O261" s="330"/>
    </row>
    <row r="262" spans="1:15" ht="21.6" thickBot="1" x14ac:dyDescent="0.45">
      <c r="A262" s="283"/>
      <c r="B262" s="192"/>
      <c r="C262" s="284"/>
      <c r="D262" s="285" t="s">
        <v>2</v>
      </c>
      <c r="E262" s="284"/>
      <c r="F262" s="284"/>
      <c r="G262" s="284"/>
      <c r="H262" s="286"/>
      <c r="I262" s="508"/>
      <c r="J262" s="288">
        <f>SUM(J252:J261)</f>
        <v>1417596</v>
      </c>
      <c r="K262" s="367">
        <f>SUM(K252:K261)</f>
        <v>0</v>
      </c>
      <c r="L262" s="368">
        <f>SUM(L252:L261)</f>
        <v>0</v>
      </c>
      <c r="M262" s="288">
        <f>SUM(M252:M261)</f>
        <v>668</v>
      </c>
      <c r="N262" s="288">
        <f>SUM(N252:N261)</f>
        <v>1417596</v>
      </c>
      <c r="O262" s="282"/>
    </row>
    <row r="263" spans="1:15" x14ac:dyDescent="0.4">
      <c r="A263" s="369">
        <v>245</v>
      </c>
      <c r="B263" s="330" t="s">
        <v>462</v>
      </c>
      <c r="C263" s="306">
        <v>2</v>
      </c>
      <c r="D263" s="306" t="s">
        <v>427</v>
      </c>
      <c r="E263" s="306" t="s">
        <v>15</v>
      </c>
      <c r="F263" s="306" t="s">
        <v>3</v>
      </c>
      <c r="G263" s="202">
        <v>2552</v>
      </c>
      <c r="H263" s="330" t="s">
        <v>432</v>
      </c>
      <c r="I263" s="514">
        <v>46</v>
      </c>
      <c r="J263" s="371">
        <v>2600</v>
      </c>
      <c r="K263" s="372">
        <v>5</v>
      </c>
      <c r="L263" s="372">
        <v>100</v>
      </c>
      <c r="M263" s="373">
        <f t="shared" ref="M263:N278" si="24">I263+K263</f>
        <v>51</v>
      </c>
      <c r="N263" s="373">
        <f t="shared" si="24"/>
        <v>2700</v>
      </c>
      <c r="O263" s="290"/>
    </row>
    <row r="264" spans="1:15" x14ac:dyDescent="0.4">
      <c r="A264" s="279">
        <v>246</v>
      </c>
      <c r="B264" s="276" t="s">
        <v>364</v>
      </c>
      <c r="C264" s="180">
        <v>3</v>
      </c>
      <c r="D264" s="180" t="s">
        <v>427</v>
      </c>
      <c r="E264" s="180" t="s">
        <v>15</v>
      </c>
      <c r="F264" s="180" t="s">
        <v>3</v>
      </c>
      <c r="G264" s="176">
        <v>2566</v>
      </c>
      <c r="H264" s="276" t="s">
        <v>433</v>
      </c>
      <c r="I264" s="515">
        <v>25</v>
      </c>
      <c r="J264" s="352">
        <v>1300</v>
      </c>
      <c r="K264" s="374">
        <v>5</v>
      </c>
      <c r="L264" s="374">
        <v>100</v>
      </c>
      <c r="M264" s="280">
        <f t="shared" si="24"/>
        <v>30</v>
      </c>
      <c r="N264" s="280">
        <f t="shared" si="24"/>
        <v>1400</v>
      </c>
      <c r="O264" s="276"/>
    </row>
    <row r="265" spans="1:15" x14ac:dyDescent="0.4">
      <c r="A265" s="369">
        <v>247</v>
      </c>
      <c r="B265" s="276" t="s">
        <v>410</v>
      </c>
      <c r="C265" s="180">
        <v>4</v>
      </c>
      <c r="D265" s="180" t="s">
        <v>427</v>
      </c>
      <c r="E265" s="180" t="s">
        <v>15</v>
      </c>
      <c r="F265" s="180" t="s">
        <v>3</v>
      </c>
      <c r="G265" s="176">
        <v>2566</v>
      </c>
      <c r="H265" s="276" t="s">
        <v>434</v>
      </c>
      <c r="I265" s="515">
        <v>50</v>
      </c>
      <c r="J265" s="352">
        <v>4700</v>
      </c>
      <c r="K265" s="374">
        <v>5</v>
      </c>
      <c r="L265" s="374">
        <v>100</v>
      </c>
      <c r="M265" s="280">
        <f t="shared" si="24"/>
        <v>55</v>
      </c>
      <c r="N265" s="280">
        <f t="shared" si="24"/>
        <v>4800</v>
      </c>
      <c r="O265" s="276"/>
    </row>
    <row r="266" spans="1:15" x14ac:dyDescent="0.4">
      <c r="A266" s="279">
        <v>248</v>
      </c>
      <c r="B266" s="276" t="s">
        <v>463</v>
      </c>
      <c r="C266" s="180">
        <v>5</v>
      </c>
      <c r="D266" s="180" t="s">
        <v>427</v>
      </c>
      <c r="E266" s="180" t="s">
        <v>15</v>
      </c>
      <c r="F266" s="180" t="s">
        <v>3</v>
      </c>
      <c r="G266" s="176">
        <v>2544</v>
      </c>
      <c r="H266" s="276" t="s">
        <v>435</v>
      </c>
      <c r="I266" s="515">
        <v>82</v>
      </c>
      <c r="J266" s="352">
        <v>50100</v>
      </c>
      <c r="K266" s="374">
        <v>7</v>
      </c>
      <c r="L266" s="374">
        <v>140</v>
      </c>
      <c r="M266" s="280">
        <f t="shared" si="24"/>
        <v>89</v>
      </c>
      <c r="N266" s="280">
        <f t="shared" si="24"/>
        <v>50240</v>
      </c>
      <c r="O266" s="276"/>
    </row>
    <row r="267" spans="1:15" x14ac:dyDescent="0.4">
      <c r="A267" s="369">
        <v>249</v>
      </c>
      <c r="B267" s="276" t="s">
        <v>464</v>
      </c>
      <c r="C267" s="180">
        <v>6</v>
      </c>
      <c r="D267" s="180" t="s">
        <v>427</v>
      </c>
      <c r="E267" s="180" t="s">
        <v>15</v>
      </c>
      <c r="F267" s="180" t="s">
        <v>3</v>
      </c>
      <c r="G267" s="176">
        <v>2566</v>
      </c>
      <c r="H267" s="276" t="s">
        <v>436</v>
      </c>
      <c r="I267" s="515">
        <v>53</v>
      </c>
      <c r="J267" s="352">
        <v>3500</v>
      </c>
      <c r="K267" s="374">
        <v>5</v>
      </c>
      <c r="L267" s="374">
        <v>100</v>
      </c>
      <c r="M267" s="280">
        <f t="shared" si="24"/>
        <v>58</v>
      </c>
      <c r="N267" s="280">
        <f t="shared" si="24"/>
        <v>3600</v>
      </c>
      <c r="O267" s="276"/>
    </row>
    <row r="268" spans="1:15" x14ac:dyDescent="0.4">
      <c r="A268" s="279">
        <v>250</v>
      </c>
      <c r="B268" s="276" t="s">
        <v>465</v>
      </c>
      <c r="C268" s="180">
        <v>7</v>
      </c>
      <c r="D268" s="180" t="s">
        <v>427</v>
      </c>
      <c r="E268" s="180" t="s">
        <v>15</v>
      </c>
      <c r="F268" s="180" t="s">
        <v>3</v>
      </c>
      <c r="G268" s="176">
        <v>2565</v>
      </c>
      <c r="H268" s="276" t="s">
        <v>437</v>
      </c>
      <c r="I268" s="515">
        <v>55</v>
      </c>
      <c r="J268" s="352">
        <v>12100</v>
      </c>
      <c r="K268" s="374">
        <v>6</v>
      </c>
      <c r="L268" s="374">
        <v>300</v>
      </c>
      <c r="M268" s="280">
        <f t="shared" si="24"/>
        <v>61</v>
      </c>
      <c r="N268" s="280">
        <f t="shared" si="24"/>
        <v>12400</v>
      </c>
      <c r="O268" s="276"/>
    </row>
    <row r="269" spans="1:15" x14ac:dyDescent="0.4">
      <c r="A269" s="369">
        <v>251</v>
      </c>
      <c r="B269" s="179" t="s">
        <v>466</v>
      </c>
      <c r="C269" s="180">
        <v>2</v>
      </c>
      <c r="D269" s="180" t="s">
        <v>428</v>
      </c>
      <c r="E269" s="180" t="s">
        <v>15</v>
      </c>
      <c r="F269" s="180" t="s">
        <v>3</v>
      </c>
      <c r="G269" s="180">
        <v>2566</v>
      </c>
      <c r="H269" s="179" t="s">
        <v>439</v>
      </c>
      <c r="I269" s="515">
        <v>26</v>
      </c>
      <c r="J269" s="182">
        <v>600</v>
      </c>
      <c r="K269" s="374">
        <v>5</v>
      </c>
      <c r="L269" s="374">
        <v>250</v>
      </c>
      <c r="M269" s="280">
        <f t="shared" si="24"/>
        <v>31</v>
      </c>
      <c r="N269" s="280">
        <f t="shared" si="24"/>
        <v>850</v>
      </c>
      <c r="O269" s="276"/>
    </row>
    <row r="270" spans="1:15" x14ac:dyDescent="0.4">
      <c r="A270" s="279">
        <v>252</v>
      </c>
      <c r="B270" s="276" t="s">
        <v>467</v>
      </c>
      <c r="C270" s="180">
        <v>3</v>
      </c>
      <c r="D270" s="180" t="s">
        <v>428</v>
      </c>
      <c r="E270" s="180" t="s">
        <v>15</v>
      </c>
      <c r="F270" s="180" t="s">
        <v>3</v>
      </c>
      <c r="G270" s="176">
        <v>2542</v>
      </c>
      <c r="H270" s="276" t="s">
        <v>438</v>
      </c>
      <c r="I270" s="515">
        <v>130</v>
      </c>
      <c r="J270" s="352">
        <v>352500</v>
      </c>
      <c r="K270" s="374">
        <v>12</v>
      </c>
      <c r="L270" s="374">
        <v>600</v>
      </c>
      <c r="M270" s="280">
        <f t="shared" si="24"/>
        <v>142</v>
      </c>
      <c r="N270" s="280">
        <f t="shared" si="24"/>
        <v>353100</v>
      </c>
      <c r="O270" s="276"/>
    </row>
    <row r="271" spans="1:15" x14ac:dyDescent="0.4">
      <c r="A271" s="369">
        <v>253</v>
      </c>
      <c r="B271" s="276" t="s">
        <v>468</v>
      </c>
      <c r="C271" s="180">
        <v>4</v>
      </c>
      <c r="D271" s="180" t="s">
        <v>428</v>
      </c>
      <c r="E271" s="180" t="s">
        <v>15</v>
      </c>
      <c r="F271" s="180" t="s">
        <v>3</v>
      </c>
      <c r="G271" s="176">
        <v>2566</v>
      </c>
      <c r="H271" s="276" t="s">
        <v>440</v>
      </c>
      <c r="I271" s="515">
        <v>46</v>
      </c>
      <c r="J271" s="352">
        <v>900</v>
      </c>
      <c r="K271" s="374">
        <v>5</v>
      </c>
      <c r="L271" s="374">
        <v>250</v>
      </c>
      <c r="M271" s="280">
        <f t="shared" si="24"/>
        <v>51</v>
      </c>
      <c r="N271" s="280">
        <f t="shared" si="24"/>
        <v>1150</v>
      </c>
      <c r="O271" s="276"/>
    </row>
    <row r="272" spans="1:15" x14ac:dyDescent="0.4">
      <c r="A272" s="279">
        <v>254</v>
      </c>
      <c r="B272" s="276" t="s">
        <v>469</v>
      </c>
      <c r="C272" s="180">
        <v>5</v>
      </c>
      <c r="D272" s="180" t="s">
        <v>428</v>
      </c>
      <c r="E272" s="180" t="s">
        <v>15</v>
      </c>
      <c r="F272" s="180" t="s">
        <v>3</v>
      </c>
      <c r="G272" s="176">
        <v>2566</v>
      </c>
      <c r="H272" s="276" t="s">
        <v>441</v>
      </c>
      <c r="I272" s="515">
        <v>35</v>
      </c>
      <c r="J272" s="352">
        <v>400</v>
      </c>
      <c r="K272" s="374">
        <v>5</v>
      </c>
      <c r="L272" s="374">
        <v>250</v>
      </c>
      <c r="M272" s="280">
        <f t="shared" si="24"/>
        <v>40</v>
      </c>
      <c r="N272" s="280">
        <f t="shared" si="24"/>
        <v>650</v>
      </c>
      <c r="O272" s="276"/>
    </row>
    <row r="273" spans="1:15" x14ac:dyDescent="0.4">
      <c r="A273" s="369">
        <v>255</v>
      </c>
      <c r="B273" s="276" t="s">
        <v>470</v>
      </c>
      <c r="C273" s="180">
        <v>6</v>
      </c>
      <c r="D273" s="180" t="s">
        <v>428</v>
      </c>
      <c r="E273" s="180" t="s">
        <v>15</v>
      </c>
      <c r="F273" s="180" t="s">
        <v>3</v>
      </c>
      <c r="G273" s="176">
        <v>2566</v>
      </c>
      <c r="H273" s="276" t="s">
        <v>442</v>
      </c>
      <c r="I273" s="515">
        <v>38</v>
      </c>
      <c r="J273" s="352">
        <v>1000</v>
      </c>
      <c r="K273" s="374">
        <v>5</v>
      </c>
      <c r="L273" s="374">
        <v>250</v>
      </c>
      <c r="M273" s="280">
        <f t="shared" si="24"/>
        <v>43</v>
      </c>
      <c r="N273" s="280">
        <f t="shared" si="24"/>
        <v>1250</v>
      </c>
      <c r="O273" s="276"/>
    </row>
    <row r="274" spans="1:15" x14ac:dyDescent="0.4">
      <c r="A274" s="279">
        <v>256</v>
      </c>
      <c r="B274" s="179" t="s">
        <v>471</v>
      </c>
      <c r="C274" s="183">
        <v>3</v>
      </c>
      <c r="D274" s="183" t="s">
        <v>423</v>
      </c>
      <c r="E274" s="180" t="s">
        <v>15</v>
      </c>
      <c r="F274" s="180" t="s">
        <v>3</v>
      </c>
      <c r="G274" s="180">
        <v>2565</v>
      </c>
      <c r="H274" s="184" t="s">
        <v>443</v>
      </c>
      <c r="I274" s="515">
        <v>61</v>
      </c>
      <c r="J274" s="182">
        <v>2700</v>
      </c>
      <c r="K274" s="374">
        <v>5</v>
      </c>
      <c r="L274" s="374">
        <v>250</v>
      </c>
      <c r="M274" s="280">
        <f t="shared" si="24"/>
        <v>66</v>
      </c>
      <c r="N274" s="280">
        <f t="shared" si="24"/>
        <v>2950</v>
      </c>
      <c r="O274" s="276"/>
    </row>
    <row r="275" spans="1:15" x14ac:dyDescent="0.4">
      <c r="A275" s="369">
        <v>257</v>
      </c>
      <c r="B275" s="276" t="s">
        <v>472</v>
      </c>
      <c r="C275" s="180">
        <v>4</v>
      </c>
      <c r="D275" s="180" t="s">
        <v>423</v>
      </c>
      <c r="E275" s="180" t="s">
        <v>15</v>
      </c>
      <c r="F275" s="180" t="s">
        <v>3</v>
      </c>
      <c r="G275" s="176">
        <v>2537</v>
      </c>
      <c r="H275" s="276" t="s">
        <v>444</v>
      </c>
      <c r="I275" s="516">
        <v>38</v>
      </c>
      <c r="J275" s="375">
        <v>217793</v>
      </c>
      <c r="K275" s="374">
        <v>10</v>
      </c>
      <c r="L275" s="374">
        <v>500</v>
      </c>
      <c r="M275" s="280">
        <f t="shared" si="24"/>
        <v>48</v>
      </c>
      <c r="N275" s="280">
        <f t="shared" si="24"/>
        <v>218293</v>
      </c>
      <c r="O275" s="276"/>
    </row>
    <row r="276" spans="1:15" x14ac:dyDescent="0.4">
      <c r="A276" s="279">
        <v>258</v>
      </c>
      <c r="B276" s="276" t="s">
        <v>473</v>
      </c>
      <c r="C276" s="180">
        <v>6</v>
      </c>
      <c r="D276" s="180" t="s">
        <v>423</v>
      </c>
      <c r="E276" s="180" t="s">
        <v>15</v>
      </c>
      <c r="F276" s="180" t="s">
        <v>3</v>
      </c>
      <c r="G276" s="176">
        <v>2542</v>
      </c>
      <c r="H276" s="276" t="s">
        <v>445</v>
      </c>
      <c r="I276" s="515">
        <v>190</v>
      </c>
      <c r="J276" s="352">
        <v>1500100</v>
      </c>
      <c r="K276" s="374">
        <v>9</v>
      </c>
      <c r="L276" s="374">
        <v>450</v>
      </c>
      <c r="M276" s="280">
        <f t="shared" si="24"/>
        <v>199</v>
      </c>
      <c r="N276" s="280">
        <f t="shared" si="24"/>
        <v>1500550</v>
      </c>
      <c r="O276" s="276"/>
    </row>
    <row r="277" spans="1:15" x14ac:dyDescent="0.4">
      <c r="A277" s="369">
        <v>259</v>
      </c>
      <c r="B277" s="276" t="s">
        <v>474</v>
      </c>
      <c r="C277" s="180">
        <v>9</v>
      </c>
      <c r="D277" s="180" t="s">
        <v>423</v>
      </c>
      <c r="E277" s="180" t="s">
        <v>15</v>
      </c>
      <c r="F277" s="180" t="s">
        <v>3</v>
      </c>
      <c r="G277" s="176">
        <v>2546</v>
      </c>
      <c r="H277" s="276" t="s">
        <v>446</v>
      </c>
      <c r="I277" s="515">
        <v>95</v>
      </c>
      <c r="J277" s="352">
        <v>220200</v>
      </c>
      <c r="K277" s="374">
        <v>6</v>
      </c>
      <c r="L277" s="374">
        <v>300</v>
      </c>
      <c r="M277" s="280">
        <f t="shared" si="24"/>
        <v>101</v>
      </c>
      <c r="N277" s="280">
        <f t="shared" si="24"/>
        <v>220500</v>
      </c>
      <c r="O277" s="276"/>
    </row>
    <row r="278" spans="1:15" x14ac:dyDescent="0.4">
      <c r="A278" s="279">
        <v>260</v>
      </c>
      <c r="B278" s="276" t="s">
        <v>475</v>
      </c>
      <c r="C278" s="180">
        <v>2</v>
      </c>
      <c r="D278" s="180" t="s">
        <v>429</v>
      </c>
      <c r="E278" s="180" t="s">
        <v>15</v>
      </c>
      <c r="F278" s="180" t="s">
        <v>3</v>
      </c>
      <c r="G278" s="176">
        <v>2544</v>
      </c>
      <c r="H278" s="276" t="s">
        <v>447</v>
      </c>
      <c r="I278" s="515">
        <v>40</v>
      </c>
      <c r="J278" s="352">
        <v>80100</v>
      </c>
      <c r="K278" s="374">
        <v>5</v>
      </c>
      <c r="L278" s="374">
        <v>100</v>
      </c>
      <c r="M278" s="280">
        <f t="shared" si="24"/>
        <v>45</v>
      </c>
      <c r="N278" s="280">
        <f t="shared" si="24"/>
        <v>80200</v>
      </c>
      <c r="O278" s="276"/>
    </row>
    <row r="279" spans="1:15" x14ac:dyDescent="0.4">
      <c r="A279" s="369">
        <v>261</v>
      </c>
      <c r="B279" s="276" t="s">
        <v>476</v>
      </c>
      <c r="C279" s="180">
        <v>4</v>
      </c>
      <c r="D279" s="180" t="s">
        <v>429</v>
      </c>
      <c r="E279" s="180" t="s">
        <v>15</v>
      </c>
      <c r="F279" s="180" t="s">
        <v>3</v>
      </c>
      <c r="G279" s="176">
        <v>2565</v>
      </c>
      <c r="H279" s="276" t="s">
        <v>448</v>
      </c>
      <c r="I279" s="515">
        <v>30</v>
      </c>
      <c r="J279" s="352">
        <v>1550</v>
      </c>
      <c r="K279" s="374">
        <v>4</v>
      </c>
      <c r="L279" s="374">
        <v>200</v>
      </c>
      <c r="M279" s="280">
        <f t="shared" ref="M279:N292" si="25">I279+K279</f>
        <v>34</v>
      </c>
      <c r="N279" s="280">
        <f t="shared" si="25"/>
        <v>1750</v>
      </c>
      <c r="O279" s="276"/>
    </row>
    <row r="280" spans="1:15" x14ac:dyDescent="0.4">
      <c r="A280" s="279">
        <v>262</v>
      </c>
      <c r="B280" s="276" t="s">
        <v>477</v>
      </c>
      <c r="C280" s="180">
        <v>5</v>
      </c>
      <c r="D280" s="180" t="s">
        <v>429</v>
      </c>
      <c r="E280" s="180" t="s">
        <v>15</v>
      </c>
      <c r="F280" s="180" t="s">
        <v>3</v>
      </c>
      <c r="G280" s="176">
        <v>2566</v>
      </c>
      <c r="H280" s="276" t="s">
        <v>449</v>
      </c>
      <c r="I280" s="515">
        <v>44</v>
      </c>
      <c r="J280" s="352">
        <v>950</v>
      </c>
      <c r="K280" s="374">
        <v>4</v>
      </c>
      <c r="L280" s="374">
        <v>80</v>
      </c>
      <c r="M280" s="280">
        <f t="shared" si="25"/>
        <v>48</v>
      </c>
      <c r="N280" s="280">
        <f t="shared" si="25"/>
        <v>1030</v>
      </c>
      <c r="O280" s="276"/>
    </row>
    <row r="281" spans="1:15" x14ac:dyDescent="0.4">
      <c r="A281" s="369">
        <v>263</v>
      </c>
      <c r="B281" s="276" t="s">
        <v>478</v>
      </c>
      <c r="C281" s="180">
        <v>6</v>
      </c>
      <c r="D281" s="180" t="s">
        <v>429</v>
      </c>
      <c r="E281" s="180" t="s">
        <v>15</v>
      </c>
      <c r="F281" s="180" t="s">
        <v>3</v>
      </c>
      <c r="G281" s="176">
        <v>2556</v>
      </c>
      <c r="H281" s="276" t="s">
        <v>450</v>
      </c>
      <c r="I281" s="515">
        <v>45</v>
      </c>
      <c r="J281" s="352">
        <v>3600</v>
      </c>
      <c r="K281" s="374">
        <v>4</v>
      </c>
      <c r="L281" s="374">
        <v>80</v>
      </c>
      <c r="M281" s="280">
        <f t="shared" si="25"/>
        <v>49</v>
      </c>
      <c r="N281" s="280">
        <f t="shared" si="25"/>
        <v>3680</v>
      </c>
      <c r="O281" s="276"/>
    </row>
    <row r="282" spans="1:15" x14ac:dyDescent="0.4">
      <c r="A282" s="279">
        <v>264</v>
      </c>
      <c r="B282" s="179" t="s">
        <v>479</v>
      </c>
      <c r="C282" s="180">
        <v>3</v>
      </c>
      <c r="D282" s="180" t="s">
        <v>430</v>
      </c>
      <c r="E282" s="180" t="s">
        <v>15</v>
      </c>
      <c r="F282" s="180" t="s">
        <v>3</v>
      </c>
      <c r="G282" s="180">
        <v>2565</v>
      </c>
      <c r="H282" s="179" t="s">
        <v>451</v>
      </c>
      <c r="I282" s="516">
        <v>127</v>
      </c>
      <c r="J282" s="182">
        <v>51500</v>
      </c>
      <c r="K282" s="374">
        <v>7</v>
      </c>
      <c r="L282" s="374">
        <v>350</v>
      </c>
      <c r="M282" s="280">
        <f t="shared" si="25"/>
        <v>134</v>
      </c>
      <c r="N282" s="280">
        <f t="shared" si="25"/>
        <v>51850</v>
      </c>
      <c r="O282" s="276"/>
    </row>
    <row r="283" spans="1:15" x14ac:dyDescent="0.4">
      <c r="A283" s="369">
        <v>265</v>
      </c>
      <c r="B283" s="276" t="s">
        <v>480</v>
      </c>
      <c r="C283" s="180">
        <v>4</v>
      </c>
      <c r="D283" s="180" t="s">
        <v>430</v>
      </c>
      <c r="E283" s="180" t="s">
        <v>15</v>
      </c>
      <c r="F283" s="180" t="s">
        <v>3</v>
      </c>
      <c r="G283" s="176">
        <v>2541</v>
      </c>
      <c r="H283" s="276" t="s">
        <v>452</v>
      </c>
      <c r="I283" s="516">
        <v>45</v>
      </c>
      <c r="J283" s="375">
        <v>120600</v>
      </c>
      <c r="K283" s="374">
        <v>6</v>
      </c>
      <c r="L283" s="374">
        <v>300</v>
      </c>
      <c r="M283" s="280">
        <f t="shared" si="25"/>
        <v>51</v>
      </c>
      <c r="N283" s="280">
        <f t="shared" si="25"/>
        <v>120900</v>
      </c>
      <c r="O283" s="276"/>
    </row>
    <row r="284" spans="1:15" x14ac:dyDescent="0.4">
      <c r="A284" s="279">
        <v>266</v>
      </c>
      <c r="B284" s="276" t="s">
        <v>481</v>
      </c>
      <c r="C284" s="180">
        <v>5</v>
      </c>
      <c r="D284" s="180" t="s">
        <v>430</v>
      </c>
      <c r="E284" s="180" t="s">
        <v>15</v>
      </c>
      <c r="F284" s="180" t="s">
        <v>3</v>
      </c>
      <c r="G284" s="176">
        <v>2532</v>
      </c>
      <c r="H284" s="276" t="s">
        <v>453</v>
      </c>
      <c r="I284" s="515">
        <v>39</v>
      </c>
      <c r="J284" s="352">
        <v>150200</v>
      </c>
      <c r="K284" s="374">
        <v>8</v>
      </c>
      <c r="L284" s="374">
        <v>160</v>
      </c>
      <c r="M284" s="280">
        <f t="shared" si="25"/>
        <v>47</v>
      </c>
      <c r="N284" s="280">
        <f t="shared" si="25"/>
        <v>150360</v>
      </c>
      <c r="O284" s="276"/>
    </row>
    <row r="285" spans="1:15" x14ac:dyDescent="0.4">
      <c r="A285" s="369">
        <v>267</v>
      </c>
      <c r="B285" s="276" t="s">
        <v>371</v>
      </c>
      <c r="C285" s="180">
        <v>6</v>
      </c>
      <c r="D285" s="180" t="s">
        <v>430</v>
      </c>
      <c r="E285" s="180" t="s">
        <v>15</v>
      </c>
      <c r="F285" s="180" t="s">
        <v>3</v>
      </c>
      <c r="G285" s="176">
        <v>2566</v>
      </c>
      <c r="H285" s="276" t="s">
        <v>454</v>
      </c>
      <c r="I285" s="515">
        <v>23</v>
      </c>
      <c r="J285" s="352">
        <v>3100</v>
      </c>
      <c r="K285" s="374">
        <v>4</v>
      </c>
      <c r="L285" s="374">
        <v>80</v>
      </c>
      <c r="M285" s="280">
        <f t="shared" si="25"/>
        <v>27</v>
      </c>
      <c r="N285" s="280">
        <f t="shared" si="25"/>
        <v>3180</v>
      </c>
      <c r="O285" s="276"/>
    </row>
    <row r="286" spans="1:15" x14ac:dyDescent="0.4">
      <c r="A286" s="279">
        <v>268</v>
      </c>
      <c r="B286" s="276" t="s">
        <v>482</v>
      </c>
      <c r="C286" s="180">
        <v>7</v>
      </c>
      <c r="D286" s="180" t="s">
        <v>430</v>
      </c>
      <c r="E286" s="180" t="s">
        <v>15</v>
      </c>
      <c r="F286" s="180" t="s">
        <v>3</v>
      </c>
      <c r="G286" s="176">
        <v>2566</v>
      </c>
      <c r="H286" s="276" t="s">
        <v>455</v>
      </c>
      <c r="I286" s="515">
        <v>55</v>
      </c>
      <c r="J286" s="352">
        <v>1300</v>
      </c>
      <c r="K286" s="374">
        <v>4</v>
      </c>
      <c r="L286" s="374">
        <v>200</v>
      </c>
      <c r="M286" s="280">
        <f t="shared" si="25"/>
        <v>59</v>
      </c>
      <c r="N286" s="280">
        <f t="shared" si="25"/>
        <v>1500</v>
      </c>
      <c r="O286" s="276"/>
    </row>
    <row r="287" spans="1:15" x14ac:dyDescent="0.4">
      <c r="A287" s="369">
        <v>269</v>
      </c>
      <c r="B287" s="276" t="s">
        <v>483</v>
      </c>
      <c r="C287" s="180">
        <v>8</v>
      </c>
      <c r="D287" s="180" t="s">
        <v>430</v>
      </c>
      <c r="E287" s="180" t="s">
        <v>15</v>
      </c>
      <c r="F287" s="180" t="s">
        <v>3</v>
      </c>
      <c r="G287" s="176">
        <v>2559</v>
      </c>
      <c r="H287" s="276" t="s">
        <v>456</v>
      </c>
      <c r="I287" s="515">
        <v>59</v>
      </c>
      <c r="J287" s="352">
        <v>40200</v>
      </c>
      <c r="K287" s="374">
        <v>4</v>
      </c>
      <c r="L287" s="374">
        <v>80</v>
      </c>
      <c r="M287" s="280">
        <f t="shared" si="25"/>
        <v>63</v>
      </c>
      <c r="N287" s="280">
        <f t="shared" si="25"/>
        <v>40280</v>
      </c>
      <c r="O287" s="276"/>
    </row>
    <row r="288" spans="1:15" x14ac:dyDescent="0.4">
      <c r="A288" s="279">
        <v>270</v>
      </c>
      <c r="B288" s="276" t="s">
        <v>484</v>
      </c>
      <c r="C288" s="180">
        <v>9</v>
      </c>
      <c r="D288" s="180" t="s">
        <v>430</v>
      </c>
      <c r="E288" s="180" t="s">
        <v>15</v>
      </c>
      <c r="F288" s="180" t="s">
        <v>3</v>
      </c>
      <c r="G288" s="176">
        <v>2542</v>
      </c>
      <c r="H288" s="276" t="s">
        <v>457</v>
      </c>
      <c r="I288" s="515">
        <v>50</v>
      </c>
      <c r="J288" s="352">
        <v>30100</v>
      </c>
      <c r="K288" s="374">
        <v>6</v>
      </c>
      <c r="L288" s="374">
        <v>300</v>
      </c>
      <c r="M288" s="280">
        <f t="shared" si="25"/>
        <v>56</v>
      </c>
      <c r="N288" s="280">
        <f t="shared" si="25"/>
        <v>30400</v>
      </c>
      <c r="O288" s="276"/>
    </row>
    <row r="289" spans="1:32" x14ac:dyDescent="0.4">
      <c r="A289" s="369">
        <v>271</v>
      </c>
      <c r="B289" s="276" t="s">
        <v>485</v>
      </c>
      <c r="C289" s="180">
        <v>2</v>
      </c>
      <c r="D289" s="180" t="s">
        <v>431</v>
      </c>
      <c r="E289" s="180" t="s">
        <v>15</v>
      </c>
      <c r="F289" s="180" t="s">
        <v>3</v>
      </c>
      <c r="G289" s="176">
        <v>2558</v>
      </c>
      <c r="H289" s="276" t="s">
        <v>458</v>
      </c>
      <c r="I289" s="515">
        <v>123</v>
      </c>
      <c r="J289" s="352">
        <v>350200</v>
      </c>
      <c r="K289" s="374">
        <v>5</v>
      </c>
      <c r="L289" s="374">
        <v>100</v>
      </c>
      <c r="M289" s="280">
        <f t="shared" si="25"/>
        <v>128</v>
      </c>
      <c r="N289" s="280">
        <f t="shared" si="25"/>
        <v>350300</v>
      </c>
      <c r="O289" s="276"/>
    </row>
    <row r="290" spans="1:32" x14ac:dyDescent="0.4">
      <c r="A290" s="279">
        <v>272</v>
      </c>
      <c r="B290" s="276" t="s">
        <v>486</v>
      </c>
      <c r="C290" s="180">
        <v>3</v>
      </c>
      <c r="D290" s="180" t="s">
        <v>431</v>
      </c>
      <c r="E290" s="180" t="s">
        <v>15</v>
      </c>
      <c r="F290" s="180" t="s">
        <v>3</v>
      </c>
      <c r="G290" s="176">
        <v>2540</v>
      </c>
      <c r="H290" s="276" t="s">
        <v>459</v>
      </c>
      <c r="I290" s="515">
        <v>170</v>
      </c>
      <c r="J290" s="352">
        <v>1502000</v>
      </c>
      <c r="K290" s="374">
        <v>15</v>
      </c>
      <c r="L290" s="374">
        <v>300</v>
      </c>
      <c r="M290" s="280">
        <f t="shared" si="25"/>
        <v>185</v>
      </c>
      <c r="N290" s="280">
        <f t="shared" si="25"/>
        <v>1502300</v>
      </c>
      <c r="O290" s="276"/>
    </row>
    <row r="291" spans="1:32" x14ac:dyDescent="0.4">
      <c r="A291" s="369">
        <v>273</v>
      </c>
      <c r="B291" s="276" t="s">
        <v>487</v>
      </c>
      <c r="C291" s="180">
        <v>4</v>
      </c>
      <c r="D291" s="180" t="s">
        <v>431</v>
      </c>
      <c r="E291" s="180" t="s">
        <v>15</v>
      </c>
      <c r="F291" s="180" t="s">
        <v>3</v>
      </c>
      <c r="G291" s="176">
        <v>2562</v>
      </c>
      <c r="H291" s="276" t="s">
        <v>460</v>
      </c>
      <c r="I291" s="515">
        <v>70</v>
      </c>
      <c r="J291" s="352">
        <v>32100</v>
      </c>
      <c r="K291" s="374">
        <v>12</v>
      </c>
      <c r="L291" s="374">
        <v>240</v>
      </c>
      <c r="M291" s="280">
        <f t="shared" si="25"/>
        <v>82</v>
      </c>
      <c r="N291" s="280">
        <f t="shared" si="25"/>
        <v>32340</v>
      </c>
      <c r="O291" s="276"/>
    </row>
    <row r="292" spans="1:32" x14ac:dyDescent="0.4">
      <c r="A292" s="279">
        <v>274</v>
      </c>
      <c r="B292" s="276" t="s">
        <v>488</v>
      </c>
      <c r="C292" s="180">
        <v>6</v>
      </c>
      <c r="D292" s="180" t="s">
        <v>431</v>
      </c>
      <c r="E292" s="180" t="s">
        <v>15</v>
      </c>
      <c r="F292" s="180" t="s">
        <v>3</v>
      </c>
      <c r="G292" s="176">
        <v>2566</v>
      </c>
      <c r="H292" s="276" t="s">
        <v>461</v>
      </c>
      <c r="I292" s="515">
        <v>38</v>
      </c>
      <c r="J292" s="352">
        <v>500</v>
      </c>
      <c r="K292" s="374">
        <v>12</v>
      </c>
      <c r="L292" s="374">
        <v>240</v>
      </c>
      <c r="M292" s="280">
        <f t="shared" si="25"/>
        <v>50</v>
      </c>
      <c r="N292" s="280">
        <f t="shared" si="25"/>
        <v>740</v>
      </c>
      <c r="O292" s="276"/>
    </row>
    <row r="293" spans="1:32" ht="21.6" thickBot="1" x14ac:dyDescent="0.45">
      <c r="A293" s="283"/>
      <c r="B293" s="192"/>
      <c r="C293" s="284"/>
      <c r="D293" s="285" t="s">
        <v>2</v>
      </c>
      <c r="E293" s="284"/>
      <c r="F293" s="284"/>
      <c r="G293" s="284"/>
      <c r="H293" s="286"/>
      <c r="I293" s="508"/>
      <c r="J293" s="288">
        <f>SUM(J263:J292)</f>
        <v>4738493</v>
      </c>
      <c r="K293" s="376">
        <f>SUM(K263:K292)</f>
        <v>195</v>
      </c>
      <c r="L293" s="377">
        <f>SUM(L263:L292)</f>
        <v>6750</v>
      </c>
      <c r="M293" s="288">
        <f>SUM(M263:M292)</f>
        <v>2123</v>
      </c>
      <c r="N293" s="288">
        <f>SUM(N263:N292)</f>
        <v>4745243</v>
      </c>
      <c r="O293" s="282"/>
    </row>
    <row r="294" spans="1:32" x14ac:dyDescent="0.4">
      <c r="A294" s="331">
        <v>275</v>
      </c>
      <c r="B294" s="332" t="s">
        <v>489</v>
      </c>
      <c r="C294" s="333">
        <v>1</v>
      </c>
      <c r="D294" s="333" t="s">
        <v>182</v>
      </c>
      <c r="E294" s="333" t="s">
        <v>17</v>
      </c>
      <c r="F294" s="333" t="s">
        <v>3</v>
      </c>
      <c r="G294" s="306">
        <v>2550</v>
      </c>
      <c r="H294" s="334" t="s">
        <v>546</v>
      </c>
      <c r="I294" s="517">
        <v>138</v>
      </c>
      <c r="J294" s="335">
        <v>145825</v>
      </c>
      <c r="K294" s="335">
        <v>0</v>
      </c>
      <c r="L294" s="335">
        <v>0</v>
      </c>
      <c r="M294" s="280">
        <f t="shared" ref="M294:N309" si="26">I294+K294</f>
        <v>138</v>
      </c>
      <c r="N294" s="280">
        <f t="shared" si="26"/>
        <v>145825</v>
      </c>
      <c r="O294" s="414"/>
    </row>
    <row r="295" spans="1:32" x14ac:dyDescent="0.4">
      <c r="A295" s="331">
        <v>276</v>
      </c>
      <c r="B295" s="332" t="s">
        <v>490</v>
      </c>
      <c r="C295" s="333">
        <v>2</v>
      </c>
      <c r="D295" s="333" t="s">
        <v>182</v>
      </c>
      <c r="E295" s="333" t="s">
        <v>17</v>
      </c>
      <c r="F295" s="333" t="s">
        <v>3</v>
      </c>
      <c r="G295" s="306">
        <v>2550</v>
      </c>
      <c r="H295" s="334" t="s">
        <v>547</v>
      </c>
      <c r="I295" s="517">
        <v>166</v>
      </c>
      <c r="J295" s="335">
        <v>102225</v>
      </c>
      <c r="K295" s="335">
        <v>0</v>
      </c>
      <c r="L295" s="335">
        <v>0</v>
      </c>
      <c r="M295" s="280">
        <f t="shared" si="26"/>
        <v>166</v>
      </c>
      <c r="N295" s="280">
        <f t="shared" si="26"/>
        <v>102225</v>
      </c>
      <c r="O295" s="330"/>
    </row>
    <row r="296" spans="1:32" x14ac:dyDescent="0.4">
      <c r="A296" s="331">
        <v>277</v>
      </c>
      <c r="B296" s="332" t="s">
        <v>491</v>
      </c>
      <c r="C296" s="333">
        <v>4</v>
      </c>
      <c r="D296" s="333" t="s">
        <v>182</v>
      </c>
      <c r="E296" s="333" t="s">
        <v>17</v>
      </c>
      <c r="F296" s="333" t="s">
        <v>3</v>
      </c>
      <c r="G296" s="306">
        <v>2548</v>
      </c>
      <c r="H296" s="334" t="s">
        <v>548</v>
      </c>
      <c r="I296" s="517">
        <v>84</v>
      </c>
      <c r="J296" s="335">
        <v>106237</v>
      </c>
      <c r="K296" s="335">
        <v>0</v>
      </c>
      <c r="L296" s="335">
        <v>0</v>
      </c>
      <c r="M296" s="280">
        <f t="shared" si="26"/>
        <v>84</v>
      </c>
      <c r="N296" s="280">
        <f t="shared" si="26"/>
        <v>106237</v>
      </c>
      <c r="O296" s="330"/>
      <c r="Q296" s="693"/>
      <c r="R296" s="693"/>
      <c r="S296" s="693"/>
      <c r="T296" s="386"/>
      <c r="U296" s="694"/>
      <c r="V296" s="694"/>
      <c r="W296" s="386"/>
      <c r="X296" s="386"/>
      <c r="Y296" s="392"/>
      <c r="Z296" s="393"/>
      <c r="AA296" s="386"/>
      <c r="AB296" s="394"/>
      <c r="AC296" s="395"/>
      <c r="AD296" s="395"/>
      <c r="AE296" s="395"/>
      <c r="AF296" s="395"/>
    </row>
    <row r="297" spans="1:32" x14ac:dyDescent="0.4">
      <c r="A297" s="331">
        <v>278</v>
      </c>
      <c r="B297" s="332" t="s">
        <v>492</v>
      </c>
      <c r="C297" s="333">
        <v>5</v>
      </c>
      <c r="D297" s="333" t="s">
        <v>182</v>
      </c>
      <c r="E297" s="333" t="s">
        <v>17</v>
      </c>
      <c r="F297" s="333" t="s">
        <v>3</v>
      </c>
      <c r="G297" s="306">
        <v>2555</v>
      </c>
      <c r="H297" s="334" t="s">
        <v>549</v>
      </c>
      <c r="I297" s="517">
        <v>310</v>
      </c>
      <c r="J297" s="335">
        <v>200070</v>
      </c>
      <c r="K297" s="335">
        <v>0</v>
      </c>
      <c r="L297" s="335">
        <v>0</v>
      </c>
      <c r="M297" s="280">
        <f t="shared" si="26"/>
        <v>310</v>
      </c>
      <c r="N297" s="280">
        <f t="shared" si="26"/>
        <v>200070</v>
      </c>
      <c r="O297" s="330"/>
    </row>
    <row r="298" spans="1:32" x14ac:dyDescent="0.4">
      <c r="A298" s="331">
        <v>279</v>
      </c>
      <c r="B298" s="332" t="s">
        <v>493</v>
      </c>
      <c r="C298" s="333">
        <v>6</v>
      </c>
      <c r="D298" s="333" t="s">
        <v>182</v>
      </c>
      <c r="E298" s="333" t="s">
        <v>17</v>
      </c>
      <c r="F298" s="333" t="s">
        <v>3</v>
      </c>
      <c r="G298" s="306">
        <v>2551</v>
      </c>
      <c r="H298" s="334" t="s">
        <v>550</v>
      </c>
      <c r="I298" s="517">
        <v>148</v>
      </c>
      <c r="J298" s="335">
        <v>57825</v>
      </c>
      <c r="K298" s="335">
        <v>0</v>
      </c>
      <c r="L298" s="335">
        <v>0</v>
      </c>
      <c r="M298" s="280">
        <f t="shared" si="26"/>
        <v>148</v>
      </c>
      <c r="N298" s="280">
        <f t="shared" si="26"/>
        <v>57825</v>
      </c>
      <c r="O298" s="330"/>
    </row>
    <row r="299" spans="1:32" x14ac:dyDescent="0.4">
      <c r="A299" s="331">
        <v>280</v>
      </c>
      <c r="B299" s="332" t="s">
        <v>494</v>
      </c>
      <c r="C299" s="333">
        <v>7</v>
      </c>
      <c r="D299" s="333" t="s">
        <v>182</v>
      </c>
      <c r="E299" s="333" t="s">
        <v>17</v>
      </c>
      <c r="F299" s="333" t="s">
        <v>3</v>
      </c>
      <c r="G299" s="306">
        <v>2551</v>
      </c>
      <c r="H299" s="334" t="s">
        <v>551</v>
      </c>
      <c r="I299" s="517">
        <v>105</v>
      </c>
      <c r="J299" s="335">
        <v>165070</v>
      </c>
      <c r="K299" s="335">
        <v>0</v>
      </c>
      <c r="L299" s="335">
        <v>0</v>
      </c>
      <c r="M299" s="280">
        <f t="shared" si="26"/>
        <v>105</v>
      </c>
      <c r="N299" s="280">
        <f t="shared" si="26"/>
        <v>165070</v>
      </c>
      <c r="O299" s="330"/>
    </row>
    <row r="300" spans="1:32" x14ac:dyDescent="0.4">
      <c r="A300" s="331">
        <v>281</v>
      </c>
      <c r="B300" s="332" t="s">
        <v>495</v>
      </c>
      <c r="C300" s="333">
        <v>9</v>
      </c>
      <c r="D300" s="333" t="s">
        <v>182</v>
      </c>
      <c r="E300" s="333" t="s">
        <v>17</v>
      </c>
      <c r="F300" s="333" t="s">
        <v>3</v>
      </c>
      <c r="G300" s="306">
        <v>2550</v>
      </c>
      <c r="H300" s="334" t="s">
        <v>552</v>
      </c>
      <c r="I300" s="517">
        <v>102</v>
      </c>
      <c r="J300" s="335">
        <v>111598</v>
      </c>
      <c r="K300" s="335">
        <v>0</v>
      </c>
      <c r="L300" s="182">
        <v>0</v>
      </c>
      <c r="M300" s="280">
        <f t="shared" si="26"/>
        <v>102</v>
      </c>
      <c r="N300" s="280">
        <f t="shared" si="26"/>
        <v>111598</v>
      </c>
      <c r="O300" s="330"/>
    </row>
    <row r="301" spans="1:32" x14ac:dyDescent="0.4">
      <c r="A301" s="331">
        <v>282</v>
      </c>
      <c r="B301" s="332" t="s">
        <v>496</v>
      </c>
      <c r="C301" s="333">
        <v>1</v>
      </c>
      <c r="D301" s="333" t="s">
        <v>534</v>
      </c>
      <c r="E301" s="333" t="s">
        <v>17</v>
      </c>
      <c r="F301" s="333" t="s">
        <v>3</v>
      </c>
      <c r="G301" s="306">
        <v>2550</v>
      </c>
      <c r="H301" s="334" t="s">
        <v>553</v>
      </c>
      <c r="I301" s="517">
        <v>239</v>
      </c>
      <c r="J301" s="335">
        <v>130937</v>
      </c>
      <c r="K301" s="276">
        <v>0</v>
      </c>
      <c r="L301" s="182">
        <v>0</v>
      </c>
      <c r="M301" s="280">
        <f t="shared" si="26"/>
        <v>239</v>
      </c>
      <c r="N301" s="280">
        <f t="shared" si="26"/>
        <v>130937</v>
      </c>
      <c r="O301" s="330"/>
    </row>
    <row r="302" spans="1:32" x14ac:dyDescent="0.4">
      <c r="A302" s="331">
        <v>283</v>
      </c>
      <c r="B302" s="332" t="s">
        <v>497</v>
      </c>
      <c r="C302" s="333">
        <v>2</v>
      </c>
      <c r="D302" s="333" t="s">
        <v>534</v>
      </c>
      <c r="E302" s="333" t="s">
        <v>17</v>
      </c>
      <c r="F302" s="333" t="s">
        <v>3</v>
      </c>
      <c r="G302" s="306">
        <v>2551</v>
      </c>
      <c r="H302" s="334" t="s">
        <v>554</v>
      </c>
      <c r="I302" s="517">
        <v>100</v>
      </c>
      <c r="J302" s="335">
        <v>38082</v>
      </c>
      <c r="K302" s="276">
        <v>0</v>
      </c>
      <c r="L302" s="182">
        <v>0</v>
      </c>
      <c r="M302" s="280">
        <f t="shared" si="26"/>
        <v>100</v>
      </c>
      <c r="N302" s="280">
        <f t="shared" si="26"/>
        <v>38082</v>
      </c>
      <c r="O302" s="330"/>
    </row>
    <row r="303" spans="1:32" x14ac:dyDescent="0.4">
      <c r="A303" s="331">
        <v>284</v>
      </c>
      <c r="B303" s="332" t="s">
        <v>498</v>
      </c>
      <c r="C303" s="333">
        <v>3</v>
      </c>
      <c r="D303" s="333" t="s">
        <v>534</v>
      </c>
      <c r="E303" s="333" t="s">
        <v>17</v>
      </c>
      <c r="F303" s="333" t="s">
        <v>3</v>
      </c>
      <c r="G303" s="306">
        <v>2551</v>
      </c>
      <c r="H303" s="334" t="s">
        <v>555</v>
      </c>
      <c r="I303" s="517">
        <v>42</v>
      </c>
      <c r="J303" s="335">
        <v>58030</v>
      </c>
      <c r="K303" s="276">
        <v>0</v>
      </c>
      <c r="L303" s="182">
        <v>0</v>
      </c>
      <c r="M303" s="280">
        <f t="shared" si="26"/>
        <v>42</v>
      </c>
      <c r="N303" s="280">
        <f t="shared" si="26"/>
        <v>58030</v>
      </c>
      <c r="O303" s="330"/>
    </row>
    <row r="304" spans="1:32" x14ac:dyDescent="0.4">
      <c r="A304" s="331">
        <v>285</v>
      </c>
      <c r="B304" s="332" t="s">
        <v>498</v>
      </c>
      <c r="C304" s="333">
        <v>4</v>
      </c>
      <c r="D304" s="333" t="s">
        <v>534</v>
      </c>
      <c r="E304" s="333" t="s">
        <v>17</v>
      </c>
      <c r="F304" s="333" t="s">
        <v>3</v>
      </c>
      <c r="G304" s="306">
        <v>2551</v>
      </c>
      <c r="H304" s="334" t="s">
        <v>556</v>
      </c>
      <c r="I304" s="517">
        <v>183</v>
      </c>
      <c r="J304" s="335">
        <v>66242</v>
      </c>
      <c r="K304" s="276">
        <v>0</v>
      </c>
      <c r="L304" s="182">
        <v>0</v>
      </c>
      <c r="M304" s="280">
        <f t="shared" si="26"/>
        <v>183</v>
      </c>
      <c r="N304" s="280">
        <f t="shared" si="26"/>
        <v>66242</v>
      </c>
      <c r="O304" s="330"/>
    </row>
    <row r="305" spans="1:15" x14ac:dyDescent="0.4">
      <c r="A305" s="331">
        <v>286</v>
      </c>
      <c r="B305" s="332" t="s">
        <v>499</v>
      </c>
      <c r="C305" s="333">
        <v>5</v>
      </c>
      <c r="D305" s="333" t="s">
        <v>534</v>
      </c>
      <c r="E305" s="333" t="s">
        <v>17</v>
      </c>
      <c r="F305" s="333" t="s">
        <v>3</v>
      </c>
      <c r="G305" s="306">
        <v>2551</v>
      </c>
      <c r="H305" s="334" t="s">
        <v>557</v>
      </c>
      <c r="I305" s="517">
        <v>101</v>
      </c>
      <c r="J305" s="335">
        <v>74494</v>
      </c>
      <c r="K305" s="276">
        <v>0</v>
      </c>
      <c r="L305" s="182">
        <v>0</v>
      </c>
      <c r="M305" s="280">
        <f t="shared" si="26"/>
        <v>101</v>
      </c>
      <c r="N305" s="280">
        <f t="shared" si="26"/>
        <v>74494</v>
      </c>
      <c r="O305" s="330"/>
    </row>
    <row r="306" spans="1:15" x14ac:dyDescent="0.4">
      <c r="A306" s="331">
        <v>287</v>
      </c>
      <c r="B306" s="332" t="s">
        <v>500</v>
      </c>
      <c r="C306" s="333">
        <v>1</v>
      </c>
      <c r="D306" s="333" t="s">
        <v>535</v>
      </c>
      <c r="E306" s="333" t="s">
        <v>17</v>
      </c>
      <c r="F306" s="333" t="s">
        <v>3</v>
      </c>
      <c r="G306" s="306">
        <v>2550</v>
      </c>
      <c r="H306" s="334" t="s">
        <v>558</v>
      </c>
      <c r="I306" s="517">
        <v>229</v>
      </c>
      <c r="J306" s="335">
        <v>541170</v>
      </c>
      <c r="K306" s="276">
        <v>0</v>
      </c>
      <c r="L306" s="182">
        <v>0</v>
      </c>
      <c r="M306" s="280">
        <f t="shared" si="26"/>
        <v>229</v>
      </c>
      <c r="N306" s="280">
        <f t="shared" si="26"/>
        <v>541170</v>
      </c>
      <c r="O306" s="330"/>
    </row>
    <row r="307" spans="1:15" x14ac:dyDescent="0.4">
      <c r="A307" s="331">
        <v>288</v>
      </c>
      <c r="B307" s="332" t="s">
        <v>116</v>
      </c>
      <c r="C307" s="333">
        <v>6</v>
      </c>
      <c r="D307" s="333" t="s">
        <v>535</v>
      </c>
      <c r="E307" s="333" t="s">
        <v>17</v>
      </c>
      <c r="F307" s="333" t="s">
        <v>3</v>
      </c>
      <c r="G307" s="306">
        <v>2550</v>
      </c>
      <c r="H307" s="334" t="s">
        <v>559</v>
      </c>
      <c r="I307" s="517">
        <v>106</v>
      </c>
      <c r="J307" s="335">
        <v>177138</v>
      </c>
      <c r="K307" s="276">
        <v>0</v>
      </c>
      <c r="L307" s="182">
        <v>0</v>
      </c>
      <c r="M307" s="280">
        <f t="shared" si="26"/>
        <v>106</v>
      </c>
      <c r="N307" s="280">
        <f t="shared" si="26"/>
        <v>177138</v>
      </c>
      <c r="O307" s="330"/>
    </row>
    <row r="308" spans="1:15" x14ac:dyDescent="0.4">
      <c r="A308" s="331">
        <v>289</v>
      </c>
      <c r="B308" s="332" t="s">
        <v>501</v>
      </c>
      <c r="C308" s="333">
        <v>7</v>
      </c>
      <c r="D308" s="333" t="s">
        <v>535</v>
      </c>
      <c r="E308" s="333" t="s">
        <v>17</v>
      </c>
      <c r="F308" s="333" t="s">
        <v>3</v>
      </c>
      <c r="G308" s="306">
        <v>2550</v>
      </c>
      <c r="H308" s="334" t="s">
        <v>560</v>
      </c>
      <c r="I308" s="517">
        <v>179</v>
      </c>
      <c r="J308" s="335">
        <v>301437</v>
      </c>
      <c r="K308" s="276">
        <v>0</v>
      </c>
      <c r="L308" s="182">
        <v>0</v>
      </c>
      <c r="M308" s="280">
        <f t="shared" si="26"/>
        <v>179</v>
      </c>
      <c r="N308" s="280">
        <f t="shared" si="26"/>
        <v>301437</v>
      </c>
      <c r="O308" s="330"/>
    </row>
    <row r="309" spans="1:15" x14ac:dyDescent="0.4">
      <c r="A309" s="331">
        <v>290</v>
      </c>
      <c r="B309" s="332" t="s">
        <v>502</v>
      </c>
      <c r="C309" s="333">
        <v>8</v>
      </c>
      <c r="D309" s="333" t="s">
        <v>535</v>
      </c>
      <c r="E309" s="333" t="s">
        <v>17</v>
      </c>
      <c r="F309" s="333" t="s">
        <v>3</v>
      </c>
      <c r="G309" s="306">
        <v>2551</v>
      </c>
      <c r="H309" s="334" t="s">
        <v>561</v>
      </c>
      <c r="I309" s="517">
        <v>85</v>
      </c>
      <c r="J309" s="335">
        <v>308215</v>
      </c>
      <c r="K309" s="276">
        <v>0</v>
      </c>
      <c r="L309" s="182">
        <v>0</v>
      </c>
      <c r="M309" s="280">
        <f t="shared" si="26"/>
        <v>85</v>
      </c>
      <c r="N309" s="280">
        <f t="shared" si="26"/>
        <v>308215</v>
      </c>
      <c r="O309" s="330"/>
    </row>
    <row r="310" spans="1:15" x14ac:dyDescent="0.4">
      <c r="A310" s="331">
        <v>291</v>
      </c>
      <c r="B310" s="332" t="s">
        <v>503</v>
      </c>
      <c r="C310" s="333">
        <v>9</v>
      </c>
      <c r="D310" s="333" t="s">
        <v>535</v>
      </c>
      <c r="E310" s="333" t="s">
        <v>17</v>
      </c>
      <c r="F310" s="333" t="s">
        <v>3</v>
      </c>
      <c r="G310" s="306">
        <v>2551</v>
      </c>
      <c r="H310" s="334" t="s">
        <v>562</v>
      </c>
      <c r="I310" s="517">
        <v>209</v>
      </c>
      <c r="J310" s="335">
        <v>230915</v>
      </c>
      <c r="K310" s="276">
        <v>0</v>
      </c>
      <c r="L310" s="182">
        <v>0</v>
      </c>
      <c r="M310" s="280">
        <f t="shared" ref="M310:N345" si="27">I310+K310</f>
        <v>209</v>
      </c>
      <c r="N310" s="280">
        <f t="shared" si="27"/>
        <v>230915</v>
      </c>
      <c r="O310" s="330"/>
    </row>
    <row r="311" spans="1:15" x14ac:dyDescent="0.4">
      <c r="A311" s="331">
        <v>292</v>
      </c>
      <c r="B311" s="332" t="s">
        <v>501</v>
      </c>
      <c r="C311" s="333">
        <v>11</v>
      </c>
      <c r="D311" s="333" t="s">
        <v>535</v>
      </c>
      <c r="E311" s="333" t="s">
        <v>17</v>
      </c>
      <c r="F311" s="333" t="s">
        <v>3</v>
      </c>
      <c r="G311" s="306">
        <v>2550</v>
      </c>
      <c r="H311" s="334" t="s">
        <v>563</v>
      </c>
      <c r="I311" s="517">
        <v>132</v>
      </c>
      <c r="J311" s="335">
        <v>397550</v>
      </c>
      <c r="K311" s="276">
        <v>0</v>
      </c>
      <c r="L311" s="182">
        <v>0</v>
      </c>
      <c r="M311" s="280">
        <f t="shared" si="27"/>
        <v>132</v>
      </c>
      <c r="N311" s="280">
        <f t="shared" si="27"/>
        <v>397550</v>
      </c>
      <c r="O311" s="330"/>
    </row>
    <row r="312" spans="1:15" x14ac:dyDescent="0.4">
      <c r="A312" s="331">
        <v>293</v>
      </c>
      <c r="B312" s="332" t="s">
        <v>504</v>
      </c>
      <c r="C312" s="333">
        <v>3</v>
      </c>
      <c r="D312" s="333" t="s">
        <v>536</v>
      </c>
      <c r="E312" s="333" t="s">
        <v>17</v>
      </c>
      <c r="F312" s="333" t="s">
        <v>3</v>
      </c>
      <c r="G312" s="306">
        <v>2551</v>
      </c>
      <c r="H312" s="334" t="s">
        <v>564</v>
      </c>
      <c r="I312" s="517">
        <v>238</v>
      </c>
      <c r="J312" s="335">
        <v>196235</v>
      </c>
      <c r="K312" s="276">
        <v>0</v>
      </c>
      <c r="L312" s="182">
        <v>0</v>
      </c>
      <c r="M312" s="280">
        <f t="shared" si="27"/>
        <v>238</v>
      </c>
      <c r="N312" s="280">
        <f t="shared" si="27"/>
        <v>196235</v>
      </c>
      <c r="O312" s="330"/>
    </row>
    <row r="313" spans="1:15" x14ac:dyDescent="0.4">
      <c r="A313" s="331">
        <v>294</v>
      </c>
      <c r="B313" s="332" t="s">
        <v>505</v>
      </c>
      <c r="C313" s="333">
        <v>5</v>
      </c>
      <c r="D313" s="333" t="s">
        <v>536</v>
      </c>
      <c r="E313" s="333" t="s">
        <v>17</v>
      </c>
      <c r="F313" s="333" t="s">
        <v>3</v>
      </c>
      <c r="G313" s="306">
        <v>2550</v>
      </c>
      <c r="H313" s="334" t="s">
        <v>565</v>
      </c>
      <c r="I313" s="517">
        <v>280</v>
      </c>
      <c r="J313" s="335">
        <v>491402</v>
      </c>
      <c r="K313" s="276">
        <v>0</v>
      </c>
      <c r="L313" s="182">
        <v>0</v>
      </c>
      <c r="M313" s="280">
        <f t="shared" si="27"/>
        <v>280</v>
      </c>
      <c r="N313" s="280">
        <f t="shared" si="27"/>
        <v>491402</v>
      </c>
      <c r="O313" s="330"/>
    </row>
    <row r="314" spans="1:15" x14ac:dyDescent="0.4">
      <c r="A314" s="331">
        <v>295</v>
      </c>
      <c r="B314" s="332" t="s">
        <v>506</v>
      </c>
      <c r="C314" s="333">
        <v>1</v>
      </c>
      <c r="D314" s="333" t="s">
        <v>537</v>
      </c>
      <c r="E314" s="333" t="s">
        <v>17</v>
      </c>
      <c r="F314" s="333" t="s">
        <v>3</v>
      </c>
      <c r="G314" s="306">
        <v>2540</v>
      </c>
      <c r="H314" s="334" t="s">
        <v>566</v>
      </c>
      <c r="I314" s="517">
        <v>105</v>
      </c>
      <c r="J314" s="335">
        <v>155147</v>
      </c>
      <c r="K314" s="276">
        <v>0</v>
      </c>
      <c r="L314" s="182">
        <v>0</v>
      </c>
      <c r="M314" s="280">
        <f t="shared" si="27"/>
        <v>105</v>
      </c>
      <c r="N314" s="280">
        <f t="shared" si="27"/>
        <v>155147</v>
      </c>
      <c r="O314" s="330"/>
    </row>
    <row r="315" spans="1:15" x14ac:dyDescent="0.4">
      <c r="A315" s="331">
        <v>296</v>
      </c>
      <c r="B315" s="332" t="s">
        <v>507</v>
      </c>
      <c r="C315" s="333">
        <v>2</v>
      </c>
      <c r="D315" s="333" t="s">
        <v>537</v>
      </c>
      <c r="E315" s="333" t="s">
        <v>17</v>
      </c>
      <c r="F315" s="333" t="s">
        <v>3</v>
      </c>
      <c r="G315" s="306">
        <v>2540</v>
      </c>
      <c r="H315" s="334" t="s">
        <v>567</v>
      </c>
      <c r="I315" s="517">
        <v>444</v>
      </c>
      <c r="J315" s="335">
        <v>439791</v>
      </c>
      <c r="K315" s="276">
        <v>0</v>
      </c>
      <c r="L315" s="182">
        <v>0</v>
      </c>
      <c r="M315" s="280">
        <f t="shared" si="27"/>
        <v>444</v>
      </c>
      <c r="N315" s="280">
        <f t="shared" si="27"/>
        <v>439791</v>
      </c>
      <c r="O315" s="330"/>
    </row>
    <row r="316" spans="1:15" x14ac:dyDescent="0.4">
      <c r="A316" s="331">
        <v>297</v>
      </c>
      <c r="B316" s="332" t="s">
        <v>508</v>
      </c>
      <c r="C316" s="333">
        <v>4</v>
      </c>
      <c r="D316" s="333" t="s">
        <v>537</v>
      </c>
      <c r="E316" s="333" t="s">
        <v>17</v>
      </c>
      <c r="F316" s="333" t="s">
        <v>3</v>
      </c>
      <c r="G316" s="306">
        <v>2545</v>
      </c>
      <c r="H316" s="334" t="s">
        <v>568</v>
      </c>
      <c r="I316" s="517">
        <v>213</v>
      </c>
      <c r="J316" s="335">
        <v>340062</v>
      </c>
      <c r="K316" s="276">
        <v>0</v>
      </c>
      <c r="L316" s="182">
        <v>0</v>
      </c>
      <c r="M316" s="280">
        <f t="shared" si="27"/>
        <v>213</v>
      </c>
      <c r="N316" s="280">
        <f t="shared" si="27"/>
        <v>340062</v>
      </c>
      <c r="O316" s="330"/>
    </row>
    <row r="317" spans="1:15" x14ac:dyDescent="0.4">
      <c r="A317" s="331">
        <v>298</v>
      </c>
      <c r="B317" s="332" t="s">
        <v>509</v>
      </c>
      <c r="C317" s="333">
        <v>6</v>
      </c>
      <c r="D317" s="333" t="s">
        <v>537</v>
      </c>
      <c r="E317" s="333" t="s">
        <v>17</v>
      </c>
      <c r="F317" s="333" t="s">
        <v>3</v>
      </c>
      <c r="G317" s="306">
        <v>2540</v>
      </c>
      <c r="H317" s="334" t="s">
        <v>569</v>
      </c>
      <c r="I317" s="517">
        <v>253</v>
      </c>
      <c r="J317" s="335">
        <v>94860</v>
      </c>
      <c r="K317" s="276">
        <v>0</v>
      </c>
      <c r="L317" s="182">
        <v>0</v>
      </c>
      <c r="M317" s="280">
        <f t="shared" si="27"/>
        <v>253</v>
      </c>
      <c r="N317" s="280">
        <f t="shared" si="27"/>
        <v>94860</v>
      </c>
      <c r="O317" s="330"/>
    </row>
    <row r="318" spans="1:15" x14ac:dyDescent="0.4">
      <c r="A318" s="331">
        <v>299</v>
      </c>
      <c r="B318" s="332" t="s">
        <v>510</v>
      </c>
      <c r="C318" s="333">
        <v>7</v>
      </c>
      <c r="D318" s="333" t="s">
        <v>537</v>
      </c>
      <c r="E318" s="333" t="s">
        <v>17</v>
      </c>
      <c r="F318" s="333" t="s">
        <v>3</v>
      </c>
      <c r="G318" s="306">
        <v>2540</v>
      </c>
      <c r="H318" s="334" t="s">
        <v>570</v>
      </c>
      <c r="I318" s="517">
        <v>129</v>
      </c>
      <c r="J318" s="335">
        <v>56273</v>
      </c>
      <c r="K318" s="276">
        <v>0</v>
      </c>
      <c r="L318" s="182">
        <v>0</v>
      </c>
      <c r="M318" s="280">
        <f t="shared" si="27"/>
        <v>129</v>
      </c>
      <c r="N318" s="280">
        <f t="shared" si="27"/>
        <v>56273</v>
      </c>
      <c r="O318" s="330"/>
    </row>
    <row r="319" spans="1:15" x14ac:dyDescent="0.4">
      <c r="A319" s="331">
        <v>300</v>
      </c>
      <c r="B319" s="332" t="s">
        <v>508</v>
      </c>
      <c r="C319" s="333">
        <v>10</v>
      </c>
      <c r="D319" s="333" t="s">
        <v>537</v>
      </c>
      <c r="E319" s="333" t="s">
        <v>17</v>
      </c>
      <c r="F319" s="333" t="s">
        <v>3</v>
      </c>
      <c r="G319" s="306">
        <v>2540</v>
      </c>
      <c r="H319" s="334" t="s">
        <v>571</v>
      </c>
      <c r="I319" s="517">
        <v>254</v>
      </c>
      <c r="J319" s="335">
        <v>92655</v>
      </c>
      <c r="K319" s="276">
        <v>0</v>
      </c>
      <c r="L319" s="182">
        <v>0</v>
      </c>
      <c r="M319" s="280">
        <f t="shared" si="27"/>
        <v>254</v>
      </c>
      <c r="N319" s="280">
        <f t="shared" si="27"/>
        <v>92655</v>
      </c>
      <c r="O319" s="330"/>
    </row>
    <row r="320" spans="1:15" x14ac:dyDescent="0.4">
      <c r="A320" s="331">
        <v>301</v>
      </c>
      <c r="B320" s="332" t="s">
        <v>511</v>
      </c>
      <c r="C320" s="333">
        <v>1</v>
      </c>
      <c r="D320" s="333" t="s">
        <v>538</v>
      </c>
      <c r="E320" s="333" t="s">
        <v>17</v>
      </c>
      <c r="F320" s="333" t="s">
        <v>3</v>
      </c>
      <c r="G320" s="306">
        <v>2530</v>
      </c>
      <c r="H320" s="334" t="s">
        <v>572</v>
      </c>
      <c r="I320" s="517">
        <v>84</v>
      </c>
      <c r="J320" s="335">
        <v>17637</v>
      </c>
      <c r="K320" s="276">
        <v>0</v>
      </c>
      <c r="L320" s="182">
        <v>0</v>
      </c>
      <c r="M320" s="280">
        <f t="shared" si="27"/>
        <v>84</v>
      </c>
      <c r="N320" s="280">
        <f t="shared" si="27"/>
        <v>17637</v>
      </c>
      <c r="O320" s="330"/>
    </row>
    <row r="321" spans="1:15" x14ac:dyDescent="0.4">
      <c r="A321" s="331">
        <v>302</v>
      </c>
      <c r="B321" s="332" t="s">
        <v>512</v>
      </c>
      <c r="C321" s="333">
        <v>5</v>
      </c>
      <c r="D321" s="333" t="s">
        <v>538</v>
      </c>
      <c r="E321" s="333" t="s">
        <v>17</v>
      </c>
      <c r="F321" s="333" t="s">
        <v>3</v>
      </c>
      <c r="G321" s="306">
        <v>2550</v>
      </c>
      <c r="H321" s="334" t="s">
        <v>573</v>
      </c>
      <c r="I321" s="517">
        <v>89</v>
      </c>
      <c r="J321" s="335">
        <v>277225</v>
      </c>
      <c r="K321" s="276">
        <v>0</v>
      </c>
      <c r="L321" s="182">
        <v>0</v>
      </c>
      <c r="M321" s="280">
        <f t="shared" si="27"/>
        <v>89</v>
      </c>
      <c r="N321" s="280">
        <f t="shared" si="27"/>
        <v>277225</v>
      </c>
      <c r="O321" s="330"/>
    </row>
    <row r="322" spans="1:15" x14ac:dyDescent="0.4">
      <c r="A322" s="331">
        <v>303</v>
      </c>
      <c r="B322" s="332" t="s">
        <v>513</v>
      </c>
      <c r="C322" s="333">
        <v>6</v>
      </c>
      <c r="D322" s="333" t="s">
        <v>538</v>
      </c>
      <c r="E322" s="333" t="s">
        <v>17</v>
      </c>
      <c r="F322" s="333" t="s">
        <v>3</v>
      </c>
      <c r="G322" s="306">
        <v>2540</v>
      </c>
      <c r="H322" s="334" t="s">
        <v>574</v>
      </c>
      <c r="I322" s="517">
        <v>129</v>
      </c>
      <c r="J322" s="335">
        <v>54690</v>
      </c>
      <c r="K322" s="276">
        <v>0</v>
      </c>
      <c r="L322" s="182">
        <v>0</v>
      </c>
      <c r="M322" s="280">
        <f t="shared" si="27"/>
        <v>129</v>
      </c>
      <c r="N322" s="280">
        <f t="shared" si="27"/>
        <v>54690</v>
      </c>
      <c r="O322" s="330"/>
    </row>
    <row r="323" spans="1:15" x14ac:dyDescent="0.4">
      <c r="A323" s="331">
        <v>304</v>
      </c>
      <c r="B323" s="332" t="s">
        <v>514</v>
      </c>
      <c r="C323" s="333">
        <v>9</v>
      </c>
      <c r="D323" s="333" t="s">
        <v>538</v>
      </c>
      <c r="E323" s="333" t="s">
        <v>17</v>
      </c>
      <c r="F323" s="333" t="s">
        <v>3</v>
      </c>
      <c r="G323" s="306">
        <v>2540</v>
      </c>
      <c r="H323" s="334" t="s">
        <v>575</v>
      </c>
      <c r="I323" s="517">
        <v>170</v>
      </c>
      <c r="J323" s="335">
        <v>33970</v>
      </c>
      <c r="K323" s="276">
        <v>0</v>
      </c>
      <c r="L323" s="182">
        <v>0</v>
      </c>
      <c r="M323" s="280">
        <f t="shared" si="27"/>
        <v>170</v>
      </c>
      <c r="N323" s="280">
        <f t="shared" si="27"/>
        <v>33970</v>
      </c>
      <c r="O323" s="330"/>
    </row>
    <row r="324" spans="1:15" x14ac:dyDescent="0.4">
      <c r="A324" s="331">
        <v>305</v>
      </c>
      <c r="B324" s="332" t="s">
        <v>515</v>
      </c>
      <c r="C324" s="333">
        <v>10</v>
      </c>
      <c r="D324" s="333" t="s">
        <v>538</v>
      </c>
      <c r="E324" s="333" t="s">
        <v>17</v>
      </c>
      <c r="F324" s="333" t="s">
        <v>3</v>
      </c>
      <c r="G324" s="306">
        <v>2535</v>
      </c>
      <c r="H324" s="334" t="s">
        <v>576</v>
      </c>
      <c r="I324" s="517">
        <v>98</v>
      </c>
      <c r="J324" s="335">
        <v>78875</v>
      </c>
      <c r="K324" s="276">
        <v>0</v>
      </c>
      <c r="L324" s="182">
        <v>0</v>
      </c>
      <c r="M324" s="280">
        <f t="shared" si="27"/>
        <v>98</v>
      </c>
      <c r="N324" s="280">
        <f t="shared" si="27"/>
        <v>78875</v>
      </c>
      <c r="O324" s="330"/>
    </row>
    <row r="325" spans="1:15" x14ac:dyDescent="0.4">
      <c r="A325" s="331">
        <v>306</v>
      </c>
      <c r="B325" s="332" t="s">
        <v>516</v>
      </c>
      <c r="C325" s="333">
        <v>11</v>
      </c>
      <c r="D325" s="333" t="s">
        <v>538</v>
      </c>
      <c r="E325" s="333" t="s">
        <v>17</v>
      </c>
      <c r="F325" s="333" t="s">
        <v>3</v>
      </c>
      <c r="G325" s="306">
        <v>2540</v>
      </c>
      <c r="H325" s="334" t="s">
        <v>577</v>
      </c>
      <c r="I325" s="517">
        <v>130</v>
      </c>
      <c r="J325" s="335">
        <v>57216</v>
      </c>
      <c r="K325" s="276">
        <v>0</v>
      </c>
      <c r="L325" s="182">
        <v>0</v>
      </c>
      <c r="M325" s="280">
        <f t="shared" si="27"/>
        <v>130</v>
      </c>
      <c r="N325" s="280">
        <f t="shared" si="27"/>
        <v>57216</v>
      </c>
      <c r="O325" s="330"/>
    </row>
    <row r="326" spans="1:15" x14ac:dyDescent="0.4">
      <c r="A326" s="331">
        <v>307</v>
      </c>
      <c r="B326" s="332" t="s">
        <v>517</v>
      </c>
      <c r="C326" s="333">
        <v>3</v>
      </c>
      <c r="D326" s="333" t="s">
        <v>539</v>
      </c>
      <c r="E326" s="333" t="s">
        <v>17</v>
      </c>
      <c r="F326" s="333" t="s">
        <v>3</v>
      </c>
      <c r="G326" s="306">
        <v>2549</v>
      </c>
      <c r="H326" s="334" t="s">
        <v>578</v>
      </c>
      <c r="I326" s="517">
        <v>249</v>
      </c>
      <c r="J326" s="335">
        <v>283435</v>
      </c>
      <c r="K326" s="276">
        <v>0</v>
      </c>
      <c r="L326" s="182">
        <v>0</v>
      </c>
      <c r="M326" s="280">
        <f t="shared" si="27"/>
        <v>249</v>
      </c>
      <c r="N326" s="280">
        <f t="shared" si="27"/>
        <v>283435</v>
      </c>
      <c r="O326" s="330"/>
    </row>
    <row r="327" spans="1:15" x14ac:dyDescent="0.4">
      <c r="A327" s="331">
        <v>308</v>
      </c>
      <c r="B327" s="332" t="s">
        <v>517</v>
      </c>
      <c r="C327" s="333">
        <v>5</v>
      </c>
      <c r="D327" s="333" t="s">
        <v>539</v>
      </c>
      <c r="E327" s="333" t="s">
        <v>17</v>
      </c>
      <c r="F327" s="333" t="s">
        <v>3</v>
      </c>
      <c r="G327" s="306">
        <v>2550</v>
      </c>
      <c r="H327" s="334" t="s">
        <v>579</v>
      </c>
      <c r="I327" s="517">
        <v>58</v>
      </c>
      <c r="J327" s="335">
        <v>51715</v>
      </c>
      <c r="K327" s="276">
        <v>0</v>
      </c>
      <c r="L327" s="182">
        <v>0</v>
      </c>
      <c r="M327" s="280">
        <f t="shared" si="27"/>
        <v>58</v>
      </c>
      <c r="N327" s="280">
        <f t="shared" si="27"/>
        <v>51715</v>
      </c>
      <c r="O327" s="330"/>
    </row>
    <row r="328" spans="1:15" x14ac:dyDescent="0.4">
      <c r="A328" s="331">
        <v>309</v>
      </c>
      <c r="B328" s="332" t="s">
        <v>517</v>
      </c>
      <c r="C328" s="333">
        <v>7</v>
      </c>
      <c r="D328" s="333" t="s">
        <v>539</v>
      </c>
      <c r="E328" s="333" t="s">
        <v>17</v>
      </c>
      <c r="F328" s="333" t="s">
        <v>3</v>
      </c>
      <c r="G328" s="306">
        <v>2536</v>
      </c>
      <c r="H328" s="334" t="s">
        <v>580</v>
      </c>
      <c r="I328" s="517">
        <v>248</v>
      </c>
      <c r="J328" s="335">
        <v>890912</v>
      </c>
      <c r="K328" s="276">
        <v>0</v>
      </c>
      <c r="L328" s="182">
        <v>0</v>
      </c>
      <c r="M328" s="280">
        <f t="shared" si="27"/>
        <v>248</v>
      </c>
      <c r="N328" s="280">
        <f t="shared" si="27"/>
        <v>890912</v>
      </c>
      <c r="O328" s="330"/>
    </row>
    <row r="329" spans="1:15" x14ac:dyDescent="0.4">
      <c r="A329" s="331">
        <v>310</v>
      </c>
      <c r="B329" s="332" t="s">
        <v>518</v>
      </c>
      <c r="C329" s="333">
        <v>8</v>
      </c>
      <c r="D329" s="333" t="s">
        <v>539</v>
      </c>
      <c r="E329" s="333" t="s">
        <v>17</v>
      </c>
      <c r="F329" s="333" t="s">
        <v>3</v>
      </c>
      <c r="G329" s="306">
        <v>2550</v>
      </c>
      <c r="H329" s="334" t="s">
        <v>581</v>
      </c>
      <c r="I329" s="517">
        <v>268</v>
      </c>
      <c r="J329" s="335">
        <v>752628</v>
      </c>
      <c r="K329" s="276">
        <v>0</v>
      </c>
      <c r="L329" s="182">
        <v>0</v>
      </c>
      <c r="M329" s="280">
        <f t="shared" si="27"/>
        <v>268</v>
      </c>
      <c r="N329" s="280">
        <f t="shared" si="27"/>
        <v>752628</v>
      </c>
      <c r="O329" s="330"/>
    </row>
    <row r="330" spans="1:15" x14ac:dyDescent="0.4">
      <c r="A330" s="331">
        <v>311</v>
      </c>
      <c r="B330" s="332" t="s">
        <v>519</v>
      </c>
      <c r="C330" s="333">
        <v>8</v>
      </c>
      <c r="D330" s="333" t="s">
        <v>540</v>
      </c>
      <c r="E330" s="333" t="s">
        <v>17</v>
      </c>
      <c r="F330" s="333" t="s">
        <v>3</v>
      </c>
      <c r="G330" s="306">
        <v>2550</v>
      </c>
      <c r="H330" s="334" t="s">
        <v>582</v>
      </c>
      <c r="I330" s="517">
        <v>120</v>
      </c>
      <c r="J330" s="335">
        <v>89748</v>
      </c>
      <c r="K330" s="276">
        <v>0</v>
      </c>
      <c r="L330" s="182">
        <v>0</v>
      </c>
      <c r="M330" s="280">
        <f t="shared" si="27"/>
        <v>120</v>
      </c>
      <c r="N330" s="280">
        <f t="shared" si="27"/>
        <v>89748</v>
      </c>
      <c r="O330" s="330"/>
    </row>
    <row r="331" spans="1:15" x14ac:dyDescent="0.4">
      <c r="A331" s="331">
        <v>312</v>
      </c>
      <c r="B331" s="332" t="s">
        <v>520</v>
      </c>
      <c r="C331" s="333">
        <v>11</v>
      </c>
      <c r="D331" s="333" t="s">
        <v>540</v>
      </c>
      <c r="E331" s="333" t="s">
        <v>17</v>
      </c>
      <c r="F331" s="333" t="s">
        <v>3</v>
      </c>
      <c r="G331" s="306">
        <v>2550</v>
      </c>
      <c r="H331" s="334" t="s">
        <v>583</v>
      </c>
      <c r="I331" s="517">
        <v>293</v>
      </c>
      <c r="J331" s="335">
        <v>36623</v>
      </c>
      <c r="K331" s="276">
        <v>0</v>
      </c>
      <c r="L331" s="182">
        <v>0</v>
      </c>
      <c r="M331" s="280">
        <f t="shared" si="27"/>
        <v>293</v>
      </c>
      <c r="N331" s="280">
        <f t="shared" si="27"/>
        <v>36623</v>
      </c>
      <c r="O331" s="330"/>
    </row>
    <row r="332" spans="1:15" x14ac:dyDescent="0.4">
      <c r="A332" s="331">
        <v>313</v>
      </c>
      <c r="B332" s="332" t="s">
        <v>521</v>
      </c>
      <c r="C332" s="333">
        <v>1</v>
      </c>
      <c r="D332" s="333" t="s">
        <v>541</v>
      </c>
      <c r="E332" s="333" t="s">
        <v>17</v>
      </c>
      <c r="F332" s="333" t="s">
        <v>3</v>
      </c>
      <c r="G332" s="306">
        <v>2540</v>
      </c>
      <c r="H332" s="334" t="s">
        <v>584</v>
      </c>
      <c r="I332" s="517">
        <v>249</v>
      </c>
      <c r="J332" s="335">
        <v>857837</v>
      </c>
      <c r="K332" s="276">
        <v>0</v>
      </c>
      <c r="L332" s="182">
        <v>0</v>
      </c>
      <c r="M332" s="280">
        <f t="shared" si="27"/>
        <v>249</v>
      </c>
      <c r="N332" s="280">
        <f t="shared" si="27"/>
        <v>857837</v>
      </c>
      <c r="O332" s="330"/>
    </row>
    <row r="333" spans="1:15" x14ac:dyDescent="0.4">
      <c r="A333" s="331">
        <v>314</v>
      </c>
      <c r="B333" s="332" t="s">
        <v>521</v>
      </c>
      <c r="C333" s="333">
        <v>4</v>
      </c>
      <c r="D333" s="333" t="s">
        <v>541</v>
      </c>
      <c r="E333" s="333" t="s">
        <v>17</v>
      </c>
      <c r="F333" s="333" t="s">
        <v>3</v>
      </c>
      <c r="G333" s="306">
        <v>2540</v>
      </c>
      <c r="H333" s="334" t="s">
        <v>585</v>
      </c>
      <c r="I333" s="517">
        <v>260</v>
      </c>
      <c r="J333" s="335">
        <v>467752</v>
      </c>
      <c r="K333" s="276">
        <v>0</v>
      </c>
      <c r="L333" s="182">
        <v>0</v>
      </c>
      <c r="M333" s="280">
        <f t="shared" si="27"/>
        <v>260</v>
      </c>
      <c r="N333" s="280">
        <f t="shared" si="27"/>
        <v>467752</v>
      </c>
      <c r="O333" s="330"/>
    </row>
    <row r="334" spans="1:15" x14ac:dyDescent="0.4">
      <c r="A334" s="331">
        <v>315</v>
      </c>
      <c r="B334" s="332" t="s">
        <v>522</v>
      </c>
      <c r="C334" s="333">
        <v>6</v>
      </c>
      <c r="D334" s="333" t="s">
        <v>541</v>
      </c>
      <c r="E334" s="333" t="s">
        <v>17</v>
      </c>
      <c r="F334" s="333" t="s">
        <v>3</v>
      </c>
      <c r="G334" s="306">
        <v>2550</v>
      </c>
      <c r="H334" s="334" t="s">
        <v>586</v>
      </c>
      <c r="I334" s="517">
        <v>146</v>
      </c>
      <c r="J334" s="335">
        <v>67047</v>
      </c>
      <c r="K334" s="276">
        <v>0</v>
      </c>
      <c r="L334" s="182">
        <v>0</v>
      </c>
      <c r="M334" s="280">
        <f t="shared" si="27"/>
        <v>146</v>
      </c>
      <c r="N334" s="280">
        <f t="shared" si="27"/>
        <v>67047</v>
      </c>
      <c r="O334" s="330"/>
    </row>
    <row r="335" spans="1:15" x14ac:dyDescent="0.4">
      <c r="A335" s="331">
        <v>316</v>
      </c>
      <c r="B335" s="332" t="s">
        <v>523</v>
      </c>
      <c r="C335" s="333">
        <v>7</v>
      </c>
      <c r="D335" s="333" t="s">
        <v>541</v>
      </c>
      <c r="E335" s="333" t="s">
        <v>17</v>
      </c>
      <c r="F335" s="333" t="s">
        <v>3</v>
      </c>
      <c r="G335" s="306">
        <v>2550</v>
      </c>
      <c r="H335" s="334" t="s">
        <v>587</v>
      </c>
      <c r="I335" s="517">
        <v>78</v>
      </c>
      <c r="J335" s="335">
        <v>151340</v>
      </c>
      <c r="K335" s="276">
        <v>0</v>
      </c>
      <c r="L335" s="182">
        <v>0</v>
      </c>
      <c r="M335" s="280">
        <f t="shared" si="27"/>
        <v>78</v>
      </c>
      <c r="N335" s="280">
        <f t="shared" si="27"/>
        <v>151340</v>
      </c>
      <c r="O335" s="330"/>
    </row>
    <row r="336" spans="1:15" x14ac:dyDescent="0.4">
      <c r="A336" s="331">
        <v>317</v>
      </c>
      <c r="B336" s="332" t="s">
        <v>524</v>
      </c>
      <c r="C336" s="333">
        <v>11</v>
      </c>
      <c r="D336" s="333" t="s">
        <v>541</v>
      </c>
      <c r="E336" s="333" t="s">
        <v>17</v>
      </c>
      <c r="F336" s="333" t="s">
        <v>3</v>
      </c>
      <c r="G336" s="306">
        <v>2550</v>
      </c>
      <c r="H336" s="334" t="s">
        <v>588</v>
      </c>
      <c r="I336" s="517">
        <v>125</v>
      </c>
      <c r="J336" s="335">
        <v>156100</v>
      </c>
      <c r="K336" s="276">
        <v>0</v>
      </c>
      <c r="L336" s="182">
        <v>0</v>
      </c>
      <c r="M336" s="280">
        <f t="shared" si="27"/>
        <v>125</v>
      </c>
      <c r="N336" s="280">
        <f t="shared" si="27"/>
        <v>156100</v>
      </c>
      <c r="O336" s="330"/>
    </row>
    <row r="337" spans="1:15" x14ac:dyDescent="0.4">
      <c r="A337" s="331">
        <v>318</v>
      </c>
      <c r="B337" s="332" t="s">
        <v>525</v>
      </c>
      <c r="C337" s="333">
        <v>2</v>
      </c>
      <c r="D337" s="333" t="s">
        <v>542</v>
      </c>
      <c r="E337" s="333" t="s">
        <v>17</v>
      </c>
      <c r="F337" s="333" t="s">
        <v>3</v>
      </c>
      <c r="G337" s="306">
        <v>2550</v>
      </c>
      <c r="H337" s="334" t="s">
        <v>589</v>
      </c>
      <c r="I337" s="517">
        <v>142</v>
      </c>
      <c r="J337" s="335">
        <v>146807</v>
      </c>
      <c r="K337" s="276">
        <v>0</v>
      </c>
      <c r="L337" s="182">
        <v>0</v>
      </c>
      <c r="M337" s="280">
        <f t="shared" si="27"/>
        <v>142</v>
      </c>
      <c r="N337" s="280">
        <f t="shared" si="27"/>
        <v>146807</v>
      </c>
      <c r="O337" s="330"/>
    </row>
    <row r="338" spans="1:15" x14ac:dyDescent="0.4">
      <c r="A338" s="331">
        <v>319</v>
      </c>
      <c r="B338" s="332" t="s">
        <v>526</v>
      </c>
      <c r="C338" s="333">
        <v>3</v>
      </c>
      <c r="D338" s="333" t="s">
        <v>542</v>
      </c>
      <c r="E338" s="333" t="s">
        <v>17</v>
      </c>
      <c r="F338" s="333" t="s">
        <v>3</v>
      </c>
      <c r="G338" s="306">
        <v>2548</v>
      </c>
      <c r="H338" s="334" t="s">
        <v>590</v>
      </c>
      <c r="I338" s="517">
        <v>124</v>
      </c>
      <c r="J338" s="335">
        <v>45348</v>
      </c>
      <c r="K338" s="276">
        <v>0</v>
      </c>
      <c r="L338" s="182">
        <v>0</v>
      </c>
      <c r="M338" s="280">
        <f t="shared" si="27"/>
        <v>124</v>
      </c>
      <c r="N338" s="280">
        <f t="shared" si="27"/>
        <v>45348</v>
      </c>
      <c r="O338" s="330"/>
    </row>
    <row r="339" spans="1:15" x14ac:dyDescent="0.4">
      <c r="A339" s="331">
        <v>320</v>
      </c>
      <c r="B339" s="332" t="s">
        <v>527</v>
      </c>
      <c r="C339" s="333">
        <v>4</v>
      </c>
      <c r="D339" s="333" t="s">
        <v>542</v>
      </c>
      <c r="E339" s="333" t="s">
        <v>17</v>
      </c>
      <c r="F339" s="333" t="s">
        <v>3</v>
      </c>
      <c r="G339" s="306">
        <v>2551</v>
      </c>
      <c r="H339" s="334" t="s">
        <v>591</v>
      </c>
      <c r="I339" s="517">
        <v>58</v>
      </c>
      <c r="J339" s="335">
        <v>53920</v>
      </c>
      <c r="K339" s="276">
        <v>0</v>
      </c>
      <c r="L339" s="182">
        <v>0</v>
      </c>
      <c r="M339" s="280">
        <f t="shared" si="27"/>
        <v>58</v>
      </c>
      <c r="N339" s="280">
        <f t="shared" si="27"/>
        <v>53920</v>
      </c>
      <c r="O339" s="330"/>
    </row>
    <row r="340" spans="1:15" x14ac:dyDescent="0.4">
      <c r="A340" s="331">
        <v>321</v>
      </c>
      <c r="B340" s="332" t="s">
        <v>528</v>
      </c>
      <c r="C340" s="333">
        <v>5</v>
      </c>
      <c r="D340" s="333" t="s">
        <v>542</v>
      </c>
      <c r="E340" s="333" t="s">
        <v>17</v>
      </c>
      <c r="F340" s="333" t="s">
        <v>3</v>
      </c>
      <c r="G340" s="306">
        <v>2546</v>
      </c>
      <c r="H340" s="334" t="s">
        <v>592</v>
      </c>
      <c r="I340" s="517">
        <v>210</v>
      </c>
      <c r="J340" s="335">
        <v>85164</v>
      </c>
      <c r="K340" s="276">
        <v>0</v>
      </c>
      <c r="L340" s="182">
        <v>0</v>
      </c>
      <c r="M340" s="280">
        <f t="shared" si="27"/>
        <v>210</v>
      </c>
      <c r="N340" s="280">
        <f t="shared" si="27"/>
        <v>85164</v>
      </c>
      <c r="O340" s="330"/>
    </row>
    <row r="341" spans="1:15" x14ac:dyDescent="0.4">
      <c r="A341" s="331">
        <v>322</v>
      </c>
      <c r="B341" s="332" t="s">
        <v>529</v>
      </c>
      <c r="C341" s="333">
        <v>6</v>
      </c>
      <c r="D341" s="333" t="s">
        <v>542</v>
      </c>
      <c r="E341" s="333" t="s">
        <v>17</v>
      </c>
      <c r="F341" s="333" t="s">
        <v>3</v>
      </c>
      <c r="G341" s="306">
        <v>2550</v>
      </c>
      <c r="H341" s="334" t="s">
        <v>593</v>
      </c>
      <c r="I341" s="517">
        <v>158</v>
      </c>
      <c r="J341" s="335">
        <v>180402</v>
      </c>
      <c r="K341" s="276">
        <v>0</v>
      </c>
      <c r="L341" s="182">
        <v>0</v>
      </c>
      <c r="M341" s="280">
        <f t="shared" si="27"/>
        <v>158</v>
      </c>
      <c r="N341" s="280">
        <f t="shared" si="27"/>
        <v>180402</v>
      </c>
      <c r="O341" s="330"/>
    </row>
    <row r="342" spans="1:15" x14ac:dyDescent="0.4">
      <c r="A342" s="331">
        <v>323</v>
      </c>
      <c r="B342" s="332" t="s">
        <v>530</v>
      </c>
      <c r="C342" s="333">
        <v>4</v>
      </c>
      <c r="D342" s="333" t="s">
        <v>543</v>
      </c>
      <c r="E342" s="333" t="s">
        <v>17</v>
      </c>
      <c r="F342" s="333" t="s">
        <v>3</v>
      </c>
      <c r="G342" s="306">
        <v>2550</v>
      </c>
      <c r="H342" s="334" t="s">
        <v>594</v>
      </c>
      <c r="I342" s="517">
        <v>82</v>
      </c>
      <c r="J342" s="335">
        <v>62137</v>
      </c>
      <c r="K342" s="276">
        <v>0</v>
      </c>
      <c r="L342" s="182">
        <v>0</v>
      </c>
      <c r="M342" s="280">
        <f t="shared" si="27"/>
        <v>82</v>
      </c>
      <c r="N342" s="280">
        <f t="shared" si="27"/>
        <v>62137</v>
      </c>
      <c r="O342" s="330"/>
    </row>
    <row r="343" spans="1:15" x14ac:dyDescent="0.4">
      <c r="A343" s="331">
        <v>324</v>
      </c>
      <c r="B343" s="332" t="s">
        <v>531</v>
      </c>
      <c r="C343" s="333">
        <v>8</v>
      </c>
      <c r="D343" s="333" t="s">
        <v>544</v>
      </c>
      <c r="E343" s="333" t="s">
        <v>17</v>
      </c>
      <c r="F343" s="333" t="s">
        <v>3</v>
      </c>
      <c r="G343" s="306">
        <v>2550</v>
      </c>
      <c r="H343" s="334" t="s">
        <v>595</v>
      </c>
      <c r="I343" s="517">
        <v>65</v>
      </c>
      <c r="J343" s="335">
        <v>94371</v>
      </c>
      <c r="K343" s="276">
        <v>0</v>
      </c>
      <c r="L343" s="182">
        <v>0</v>
      </c>
      <c r="M343" s="280">
        <f t="shared" si="27"/>
        <v>65</v>
      </c>
      <c r="N343" s="280">
        <f t="shared" si="27"/>
        <v>94371</v>
      </c>
      <c r="O343" s="330"/>
    </row>
    <row r="344" spans="1:15" x14ac:dyDescent="0.4">
      <c r="A344" s="331">
        <v>325</v>
      </c>
      <c r="B344" s="332" t="s">
        <v>532</v>
      </c>
      <c r="C344" s="333">
        <v>9</v>
      </c>
      <c r="D344" s="333" t="s">
        <v>544</v>
      </c>
      <c r="E344" s="333" t="s">
        <v>17</v>
      </c>
      <c r="F344" s="333" t="s">
        <v>3</v>
      </c>
      <c r="G344" s="306">
        <v>2550</v>
      </c>
      <c r="H344" s="334" t="s">
        <v>596</v>
      </c>
      <c r="I344" s="517">
        <v>48</v>
      </c>
      <c r="J344" s="335">
        <v>68052</v>
      </c>
      <c r="K344" s="276">
        <v>0</v>
      </c>
      <c r="L344" s="182">
        <v>0</v>
      </c>
      <c r="M344" s="280">
        <f t="shared" si="27"/>
        <v>48</v>
      </c>
      <c r="N344" s="280">
        <f t="shared" si="27"/>
        <v>68052</v>
      </c>
      <c r="O344" s="330"/>
    </row>
    <row r="345" spans="1:15" x14ac:dyDescent="0.4">
      <c r="A345" s="331">
        <v>326</v>
      </c>
      <c r="B345" s="332" t="s">
        <v>533</v>
      </c>
      <c r="C345" s="333">
        <v>1</v>
      </c>
      <c r="D345" s="333" t="s">
        <v>545</v>
      </c>
      <c r="E345" s="333" t="s">
        <v>17</v>
      </c>
      <c r="F345" s="333" t="s">
        <v>3</v>
      </c>
      <c r="G345" s="306">
        <v>2551</v>
      </c>
      <c r="H345" s="334" t="s">
        <v>597</v>
      </c>
      <c r="I345" s="517">
        <v>166</v>
      </c>
      <c r="J345" s="335">
        <v>489217</v>
      </c>
      <c r="K345" s="276">
        <v>0</v>
      </c>
      <c r="L345" s="182">
        <v>0</v>
      </c>
      <c r="M345" s="280">
        <f t="shared" si="27"/>
        <v>166</v>
      </c>
      <c r="N345" s="280">
        <f t="shared" si="27"/>
        <v>489217</v>
      </c>
      <c r="O345" s="330"/>
    </row>
    <row r="346" spans="1:15" ht="21.6" thickBot="1" x14ac:dyDescent="0.45">
      <c r="A346" s="283"/>
      <c r="B346" s="192"/>
      <c r="C346" s="284"/>
      <c r="D346" s="415" t="s">
        <v>2</v>
      </c>
      <c r="E346" s="284"/>
      <c r="F346" s="284"/>
      <c r="G346" s="284"/>
      <c r="H346" s="286"/>
      <c r="I346" s="508"/>
      <c r="J346" s="288">
        <f>SUM(J294:J345)</f>
        <v>10629653</v>
      </c>
      <c r="K346" s="376">
        <f t="shared" ref="K346:N346" si="28">SUM(K294:K345)</f>
        <v>0</v>
      </c>
      <c r="L346" s="377">
        <f t="shared" si="28"/>
        <v>0</v>
      </c>
      <c r="M346" s="288">
        <f t="shared" si="28"/>
        <v>8421</v>
      </c>
      <c r="N346" s="288">
        <f t="shared" si="28"/>
        <v>10629653</v>
      </c>
      <c r="O346" s="282"/>
    </row>
    <row r="347" spans="1:15" ht="21.6" thickBot="1" x14ac:dyDescent="0.45">
      <c r="A347" s="396"/>
      <c r="B347" s="397"/>
      <c r="C347" s="398"/>
      <c r="D347" s="380" t="s">
        <v>169</v>
      </c>
      <c r="E347" s="381"/>
      <c r="F347" s="381"/>
      <c r="G347" s="382"/>
      <c r="H347" s="381"/>
      <c r="I347" s="518"/>
      <c r="J347" s="383">
        <f>J26+J54+J81+J97+J119+J138+J148+J160+J211+J217+J251+J262+J293+J346</f>
        <v>127690475</v>
      </c>
      <c r="K347" s="384">
        <f>K26+K54+K81+K97+K119+K138+K148+K160+K211+K217+K251+K262+K293+K346</f>
        <v>637</v>
      </c>
      <c r="L347" s="383">
        <f>L26+L54+L81+L97+L119+L138+L148+L160+L211+L217+L251+L262+L293+L346</f>
        <v>36900</v>
      </c>
      <c r="M347" s="383">
        <f>M26+M54+M81+M97+M119+M138+M148+M160+M211+M217+M251+M262+M293+M346</f>
        <v>43197</v>
      </c>
      <c r="N347" s="383">
        <f>N26+N54+N81+N97+N119+N138+N148+N160+N211+N217+N251+N262+N293+N346</f>
        <v>127900625</v>
      </c>
      <c r="O347" s="416"/>
    </row>
    <row r="348" spans="1:15" ht="21.6" thickTop="1" x14ac:dyDescent="0.4"/>
    <row r="349" spans="1:15" x14ac:dyDescent="0.4">
      <c r="A349" s="400"/>
      <c r="B349" s="401"/>
      <c r="C349" s="400"/>
      <c r="D349" s="399"/>
      <c r="E349" s="399"/>
      <c r="F349" s="399"/>
      <c r="I349" s="520"/>
      <c r="J349" s="391"/>
      <c r="K349" s="395"/>
      <c r="L349" s="395"/>
      <c r="M349" s="395"/>
      <c r="N349" s="395"/>
    </row>
    <row r="350" spans="1:15" x14ac:dyDescent="0.4">
      <c r="B350" s="401"/>
      <c r="D350" s="399"/>
      <c r="E350" s="399"/>
      <c r="F350" s="399"/>
    </row>
    <row r="351" spans="1:15" x14ac:dyDescent="0.4">
      <c r="A351" s="402"/>
      <c r="B351" s="403"/>
      <c r="C351" s="402"/>
      <c r="D351" s="404"/>
      <c r="E351" s="404"/>
      <c r="F351" s="404"/>
      <c r="G351" s="405"/>
      <c r="H351" s="403"/>
      <c r="I351" s="411"/>
      <c r="J351" s="406"/>
      <c r="K351" s="407"/>
      <c r="L351" s="407"/>
      <c r="M351" s="407"/>
      <c r="N351" s="407"/>
    </row>
    <row r="352" spans="1:15" x14ac:dyDescent="0.4">
      <c r="A352" s="404"/>
      <c r="B352" s="403"/>
      <c r="C352" s="404"/>
      <c r="D352" s="404"/>
      <c r="E352" s="404"/>
      <c r="F352" s="404"/>
      <c r="G352" s="405"/>
      <c r="H352" s="408"/>
      <c r="I352" s="407"/>
      <c r="J352" s="406"/>
      <c r="K352" s="404"/>
      <c r="L352" s="410"/>
      <c r="M352" s="404"/>
      <c r="N352" s="411"/>
    </row>
    <row r="353" spans="1:14" x14ac:dyDescent="0.4">
      <c r="A353" s="404"/>
      <c r="B353" s="403"/>
      <c r="C353" s="404"/>
      <c r="D353" s="404"/>
      <c r="E353" s="404"/>
      <c r="F353" s="404"/>
      <c r="G353" s="412"/>
      <c r="H353" s="403"/>
      <c r="I353" s="411"/>
      <c r="J353" s="406"/>
      <c r="K353" s="404"/>
      <c r="L353" s="410"/>
      <c r="M353" s="404"/>
      <c r="N353" s="411"/>
    </row>
    <row r="354" spans="1:14" x14ac:dyDescent="0.4">
      <c r="A354" s="402"/>
      <c r="B354" s="403"/>
      <c r="C354" s="404"/>
      <c r="D354" s="404"/>
      <c r="E354" s="404"/>
      <c r="F354" s="404"/>
      <c r="G354" s="412"/>
      <c r="H354" s="403"/>
      <c r="I354" s="411"/>
      <c r="J354" s="413"/>
      <c r="K354" s="404"/>
      <c r="L354" s="410"/>
      <c r="M354" s="404"/>
      <c r="N354" s="411"/>
    </row>
    <row r="355" spans="1:14" x14ac:dyDescent="0.4">
      <c r="A355" s="404"/>
      <c r="B355" s="403"/>
      <c r="C355" s="404"/>
      <c r="D355" s="404"/>
      <c r="E355" s="404"/>
      <c r="F355" s="404"/>
      <c r="G355" s="412"/>
      <c r="H355" s="403"/>
      <c r="I355" s="411"/>
      <c r="J355" s="413"/>
      <c r="K355" s="404"/>
      <c r="L355" s="410"/>
      <c r="M355" s="404"/>
      <c r="N355" s="411"/>
    </row>
    <row r="356" spans="1:14" x14ac:dyDescent="0.4">
      <c r="A356" s="402"/>
      <c r="B356" s="403"/>
      <c r="C356" s="404"/>
      <c r="D356" s="404"/>
      <c r="E356" s="404"/>
      <c r="F356" s="404"/>
      <c r="G356" s="412"/>
      <c r="H356" s="403"/>
      <c r="I356" s="411"/>
      <c r="J356" s="413"/>
      <c r="K356" s="404"/>
      <c r="L356" s="410"/>
      <c r="M356" s="404"/>
      <c r="N356" s="411"/>
    </row>
    <row r="357" spans="1:14" x14ac:dyDescent="0.4">
      <c r="A357" s="404"/>
      <c r="B357" s="403"/>
      <c r="C357" s="404"/>
      <c r="D357" s="404"/>
      <c r="E357" s="404"/>
      <c r="F357" s="404"/>
      <c r="G357" s="412"/>
      <c r="H357" s="403"/>
      <c r="I357" s="411"/>
      <c r="J357" s="413"/>
      <c r="K357" s="404"/>
      <c r="L357" s="410"/>
      <c r="M357" s="404"/>
      <c r="N357" s="411"/>
    </row>
    <row r="358" spans="1:14" x14ac:dyDescent="0.4">
      <c r="A358" s="404"/>
      <c r="B358" s="403"/>
      <c r="C358" s="404"/>
      <c r="D358" s="404"/>
      <c r="E358" s="404"/>
      <c r="F358" s="404"/>
      <c r="G358" s="412"/>
      <c r="H358" s="403"/>
      <c r="I358" s="411"/>
      <c r="J358" s="413"/>
      <c r="K358" s="404"/>
      <c r="L358" s="413"/>
      <c r="M358" s="404"/>
      <c r="N358" s="411"/>
    </row>
    <row r="359" spans="1:14" x14ac:dyDescent="0.4">
      <c r="A359" s="404"/>
      <c r="B359" s="403"/>
      <c r="C359" s="404"/>
      <c r="D359" s="404"/>
      <c r="E359" s="404"/>
      <c r="F359" s="404"/>
      <c r="G359" s="412"/>
      <c r="H359" s="403"/>
      <c r="I359" s="411"/>
      <c r="J359" s="413"/>
      <c r="K359" s="404"/>
      <c r="L359" s="413"/>
      <c r="M359" s="404"/>
      <c r="N359" s="411"/>
    </row>
    <row r="360" spans="1:14" x14ac:dyDescent="0.4">
      <c r="A360" s="402"/>
      <c r="B360" s="403"/>
      <c r="C360" s="404"/>
      <c r="D360" s="404"/>
      <c r="E360" s="404"/>
      <c r="F360" s="404"/>
      <c r="G360" s="412"/>
      <c r="H360" s="403"/>
      <c r="I360" s="411"/>
      <c r="J360" s="413"/>
      <c r="K360" s="404"/>
      <c r="L360" s="413"/>
      <c r="M360" s="404"/>
      <c r="N360" s="411"/>
    </row>
  </sheetData>
  <mergeCells count="14">
    <mergeCell ref="B26:H26"/>
    <mergeCell ref="B54:H54"/>
    <mergeCell ref="Q296:S296"/>
    <mergeCell ref="U296:V296"/>
    <mergeCell ref="A1:O1"/>
    <mergeCell ref="A2:O2"/>
    <mergeCell ref="A4:A6"/>
    <mergeCell ref="B4:B6"/>
    <mergeCell ref="C4:C6"/>
    <mergeCell ref="D4:D6"/>
    <mergeCell ref="E4:E6"/>
    <mergeCell ref="F4:F6"/>
    <mergeCell ref="I4:N4"/>
    <mergeCell ref="O4:O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6EE7D-7699-4BAF-B755-A82C128F9A34}">
  <sheetPr>
    <tabColor rgb="FF7030A0"/>
  </sheetPr>
  <dimension ref="A1:N31"/>
  <sheetViews>
    <sheetView workbookViewId="0">
      <selection activeCell="B8" sqref="B8:C8"/>
    </sheetView>
  </sheetViews>
  <sheetFormatPr defaultColWidth="9" defaultRowHeight="19.8" x14ac:dyDescent="0.6"/>
  <cols>
    <col min="1" max="1" width="5" style="34" customWidth="1"/>
    <col min="2" max="2" width="13.59765625" style="6" customWidth="1"/>
    <col min="3" max="3" width="15.09765625" style="6" customWidth="1"/>
    <col min="4" max="4" width="6.5" style="6" customWidth="1"/>
    <col min="5" max="6" width="9" style="6"/>
    <col min="7" max="7" width="16.8984375" style="6" customWidth="1"/>
    <col min="8" max="8" width="18.19921875" style="6" customWidth="1"/>
    <col min="9" max="9" width="12" style="6" customWidth="1"/>
    <col min="10" max="10" width="19.3984375" style="6" customWidth="1"/>
    <col min="11" max="11" width="9.69921875" style="6" customWidth="1"/>
    <col min="12" max="12" width="12.59765625" style="6" customWidth="1"/>
    <col min="13" max="13" width="22" style="6" customWidth="1"/>
    <col min="14" max="14" width="8.5" style="6" customWidth="1"/>
    <col min="15" max="16384" width="9" style="6"/>
  </cols>
  <sheetData>
    <row r="1" spans="1:14" x14ac:dyDescent="0.6">
      <c r="C1" s="531" t="s">
        <v>186</v>
      </c>
      <c r="D1" s="531"/>
      <c r="E1" s="531"/>
      <c r="F1" s="531"/>
      <c r="G1" s="531"/>
      <c r="H1" s="531"/>
      <c r="I1" s="531"/>
      <c r="J1" s="531"/>
      <c r="K1" s="531"/>
      <c r="L1" s="531"/>
    </row>
    <row r="2" spans="1:14" x14ac:dyDescent="0.6">
      <c r="C2" s="531" t="s">
        <v>995</v>
      </c>
      <c r="D2" s="531"/>
      <c r="E2" s="531"/>
      <c r="F2" s="531"/>
      <c r="G2" s="531"/>
      <c r="H2" s="531"/>
      <c r="I2" s="531"/>
      <c r="J2" s="531"/>
      <c r="K2" s="531"/>
      <c r="L2" s="531"/>
    </row>
    <row r="3" spans="1:14" x14ac:dyDescent="0.6">
      <c r="G3" s="531"/>
      <c r="H3" s="531"/>
      <c r="I3" s="531"/>
    </row>
    <row r="4" spans="1:14" x14ac:dyDescent="0.6">
      <c r="A4" s="630" t="s">
        <v>0</v>
      </c>
      <c r="B4" s="632" t="s">
        <v>187</v>
      </c>
      <c r="C4" s="633"/>
      <c r="D4" s="630" t="s">
        <v>34</v>
      </c>
      <c r="E4" s="630" t="s">
        <v>35</v>
      </c>
      <c r="F4" s="630" t="s">
        <v>4</v>
      </c>
      <c r="G4" s="632" t="s">
        <v>188</v>
      </c>
      <c r="H4" s="636"/>
      <c r="I4" s="115" t="s">
        <v>189</v>
      </c>
      <c r="J4" s="115" t="s">
        <v>190</v>
      </c>
      <c r="K4" s="115" t="s">
        <v>191</v>
      </c>
      <c r="L4" s="115" t="s">
        <v>192</v>
      </c>
      <c r="M4" s="116" t="s">
        <v>193</v>
      </c>
      <c r="N4" s="633" t="s">
        <v>194</v>
      </c>
    </row>
    <row r="5" spans="1:14" x14ac:dyDescent="0.6">
      <c r="A5" s="631"/>
      <c r="B5" s="634"/>
      <c r="C5" s="635"/>
      <c r="D5" s="631"/>
      <c r="E5" s="631"/>
      <c r="F5" s="631"/>
      <c r="G5" s="634"/>
      <c r="H5" s="637"/>
      <c r="I5" s="117" t="s">
        <v>43</v>
      </c>
      <c r="J5" s="117" t="s">
        <v>195</v>
      </c>
      <c r="K5" s="117" t="s">
        <v>196</v>
      </c>
      <c r="L5" s="117" t="s">
        <v>197</v>
      </c>
      <c r="M5" s="118" t="s">
        <v>198</v>
      </c>
      <c r="N5" s="635"/>
    </row>
    <row r="6" spans="1:14" x14ac:dyDescent="0.6">
      <c r="A6" s="566">
        <v>1</v>
      </c>
      <c r="B6" s="655" t="s">
        <v>929</v>
      </c>
      <c r="C6" s="656"/>
      <c r="D6" s="566">
        <v>2</v>
      </c>
      <c r="E6" s="657" t="s">
        <v>267</v>
      </c>
      <c r="F6" s="657" t="s">
        <v>16</v>
      </c>
      <c r="G6" s="659" t="s">
        <v>925</v>
      </c>
      <c r="H6" s="660"/>
      <c r="I6" s="432" t="s">
        <v>999</v>
      </c>
      <c r="J6" s="642" t="s">
        <v>998</v>
      </c>
      <c r="K6" s="566">
        <v>30</v>
      </c>
      <c r="L6" s="653">
        <v>1500</v>
      </c>
      <c r="M6" s="78" t="s">
        <v>203</v>
      </c>
      <c r="N6" s="663"/>
    </row>
    <row r="7" spans="1:14" x14ac:dyDescent="0.6">
      <c r="A7" s="567"/>
      <c r="B7" s="665" t="s">
        <v>997</v>
      </c>
      <c r="C7" s="666"/>
      <c r="D7" s="567"/>
      <c r="E7" s="658"/>
      <c r="F7" s="658"/>
      <c r="G7" s="661"/>
      <c r="H7" s="662"/>
      <c r="I7" s="80"/>
      <c r="J7" s="627"/>
      <c r="K7" s="567"/>
      <c r="L7" s="567"/>
      <c r="M7" s="237"/>
      <c r="N7" s="664"/>
    </row>
    <row r="8" spans="1:14" ht="23.4" x14ac:dyDescent="0.6">
      <c r="A8" s="566">
        <v>2</v>
      </c>
      <c r="B8" s="568"/>
      <c r="C8" s="569"/>
      <c r="D8" s="566"/>
      <c r="E8" s="566"/>
      <c r="F8" s="566"/>
      <c r="G8" s="638"/>
      <c r="H8" s="639"/>
      <c r="I8" s="79"/>
      <c r="J8" s="642"/>
      <c r="K8" s="566"/>
      <c r="L8" s="653"/>
      <c r="M8" s="566"/>
      <c r="N8" s="84"/>
    </row>
    <row r="9" spans="1:14" ht="23.4" x14ac:dyDescent="0.6">
      <c r="A9" s="567"/>
      <c r="B9" s="577"/>
      <c r="C9" s="578"/>
      <c r="D9" s="567"/>
      <c r="E9" s="567"/>
      <c r="F9" s="567"/>
      <c r="G9" s="640"/>
      <c r="H9" s="641"/>
      <c r="I9" s="80"/>
      <c r="J9" s="627"/>
      <c r="K9" s="567"/>
      <c r="L9" s="654"/>
      <c r="M9" s="567"/>
      <c r="N9" s="35"/>
    </row>
    <row r="10" spans="1:14" ht="23.4" x14ac:dyDescent="0.6">
      <c r="A10" s="566"/>
      <c r="B10" s="568"/>
      <c r="C10" s="569"/>
      <c r="D10" s="566"/>
      <c r="E10" s="566"/>
      <c r="F10" s="566"/>
      <c r="G10" s="638"/>
      <c r="H10" s="639"/>
      <c r="I10" s="432"/>
      <c r="J10" s="642"/>
      <c r="K10" s="566"/>
      <c r="L10" s="566"/>
      <c r="M10" s="78"/>
      <c r="N10" s="84"/>
    </row>
    <row r="11" spans="1:14" ht="23.4" x14ac:dyDescent="0.6">
      <c r="A11" s="567"/>
      <c r="B11" s="584"/>
      <c r="C11" s="585"/>
      <c r="D11" s="581"/>
      <c r="E11" s="581"/>
      <c r="F11" s="581"/>
      <c r="G11" s="644"/>
      <c r="H11" s="645"/>
      <c r="I11" s="83"/>
      <c r="J11" s="626"/>
      <c r="K11" s="581"/>
      <c r="L11" s="581"/>
      <c r="M11" s="81"/>
      <c r="N11" s="35"/>
    </row>
    <row r="12" spans="1:14" ht="23.4" x14ac:dyDescent="0.6">
      <c r="A12" s="566"/>
      <c r="B12" s="568"/>
      <c r="C12" s="569"/>
      <c r="D12" s="566"/>
      <c r="E12" s="566"/>
      <c r="F12" s="566"/>
      <c r="G12" s="638"/>
      <c r="H12" s="639"/>
      <c r="I12" s="432"/>
      <c r="J12" s="710"/>
      <c r="K12" s="566"/>
      <c r="L12" s="566"/>
      <c r="M12" s="629"/>
      <c r="N12" s="84"/>
    </row>
    <row r="13" spans="1:14" ht="23.4" x14ac:dyDescent="0.6">
      <c r="A13" s="567"/>
      <c r="B13" s="577"/>
      <c r="C13" s="578"/>
      <c r="D13" s="567"/>
      <c r="E13" s="567"/>
      <c r="F13" s="567"/>
      <c r="G13" s="640"/>
      <c r="H13" s="641"/>
      <c r="I13" s="80"/>
      <c r="J13" s="711"/>
      <c r="K13" s="567"/>
      <c r="L13" s="567"/>
      <c r="M13" s="629"/>
      <c r="N13" s="35"/>
    </row>
    <row r="14" spans="1:14" ht="23.4" x14ac:dyDescent="0.6">
      <c r="A14" s="581"/>
      <c r="B14" s="584"/>
      <c r="C14" s="585"/>
      <c r="D14" s="581"/>
      <c r="E14" s="581"/>
      <c r="F14" s="581"/>
      <c r="G14" s="644"/>
      <c r="H14" s="645"/>
      <c r="I14" s="646"/>
      <c r="J14" s="626"/>
      <c r="K14" s="581"/>
      <c r="L14" s="581"/>
      <c r="M14" s="581"/>
      <c r="N14" s="84"/>
    </row>
    <row r="15" spans="1:14" ht="23.4" x14ac:dyDescent="0.6">
      <c r="A15" s="567"/>
      <c r="B15" s="577"/>
      <c r="C15" s="578"/>
      <c r="D15" s="567"/>
      <c r="E15" s="567"/>
      <c r="F15" s="567"/>
      <c r="G15" s="640"/>
      <c r="H15" s="641"/>
      <c r="I15" s="647"/>
      <c r="J15" s="627"/>
      <c r="K15" s="567"/>
      <c r="L15" s="567"/>
      <c r="M15" s="567"/>
      <c r="N15" s="35"/>
    </row>
    <row r="16" spans="1:14" ht="23.4" x14ac:dyDescent="0.6">
      <c r="A16" s="581"/>
      <c r="B16" s="584"/>
      <c r="C16" s="585"/>
      <c r="D16" s="581"/>
      <c r="E16" s="581"/>
      <c r="F16" s="581"/>
      <c r="G16" s="644"/>
      <c r="H16" s="645"/>
      <c r="I16" s="646"/>
      <c r="J16" s="626"/>
      <c r="K16" s="581"/>
      <c r="L16" s="581"/>
      <c r="M16" s="581"/>
      <c r="N16" s="84"/>
    </row>
    <row r="17" spans="1:14" ht="23.4" x14ac:dyDescent="0.6">
      <c r="A17" s="567"/>
      <c r="B17" s="577"/>
      <c r="C17" s="578"/>
      <c r="D17" s="567"/>
      <c r="E17" s="567"/>
      <c r="F17" s="567"/>
      <c r="G17" s="640"/>
      <c r="H17" s="641"/>
      <c r="I17" s="647"/>
      <c r="J17" s="627"/>
      <c r="K17" s="567"/>
      <c r="L17" s="567"/>
      <c r="M17" s="567"/>
      <c r="N17" s="35"/>
    </row>
    <row r="18" spans="1:14" ht="23.4" x14ac:dyDescent="0.6">
      <c r="A18" s="581"/>
      <c r="B18" s="584"/>
      <c r="C18" s="585"/>
      <c r="D18" s="581"/>
      <c r="E18" s="581"/>
      <c r="F18" s="581"/>
      <c r="G18" s="644"/>
      <c r="H18" s="645"/>
      <c r="I18" s="646"/>
      <c r="J18" s="626"/>
      <c r="K18" s="581"/>
      <c r="L18" s="581"/>
      <c r="M18" s="581"/>
      <c r="N18" s="84"/>
    </row>
    <row r="19" spans="1:14" ht="23.4" x14ac:dyDescent="0.6">
      <c r="A19" s="567"/>
      <c r="B19" s="577"/>
      <c r="C19" s="578"/>
      <c r="D19" s="567"/>
      <c r="E19" s="567"/>
      <c r="F19" s="567"/>
      <c r="G19" s="640"/>
      <c r="H19" s="641"/>
      <c r="I19" s="647"/>
      <c r="J19" s="627"/>
      <c r="K19" s="567"/>
      <c r="L19" s="567"/>
      <c r="M19" s="567"/>
      <c r="N19" s="35"/>
    </row>
    <row r="20" spans="1:14" ht="23.4" x14ac:dyDescent="0.6">
      <c r="A20" s="581"/>
      <c r="B20" s="584"/>
      <c r="C20" s="585"/>
      <c r="D20" s="581"/>
      <c r="E20" s="581"/>
      <c r="F20" s="581"/>
      <c r="G20" s="644"/>
      <c r="H20" s="645"/>
      <c r="I20" s="432"/>
      <c r="J20" s="626"/>
      <c r="K20" s="581"/>
      <c r="L20" s="581"/>
      <c r="M20" s="581"/>
      <c r="N20" s="84"/>
    </row>
    <row r="21" spans="1:14" ht="23.4" x14ac:dyDescent="0.6">
      <c r="A21" s="581"/>
      <c r="B21" s="577"/>
      <c r="C21" s="578"/>
      <c r="D21" s="581"/>
      <c r="E21" s="581"/>
      <c r="F21" s="581"/>
      <c r="G21" s="644"/>
      <c r="H21" s="645"/>
      <c r="I21" s="80"/>
      <c r="J21" s="626"/>
      <c r="K21" s="581"/>
      <c r="L21" s="581"/>
      <c r="M21" s="581"/>
      <c r="N21" s="35"/>
    </row>
    <row r="22" spans="1:14" ht="23.4" x14ac:dyDescent="0.6">
      <c r="A22" s="14"/>
      <c r="B22" s="568"/>
      <c r="C22" s="569"/>
      <c r="D22" s="566"/>
      <c r="E22" s="566"/>
      <c r="F22" s="566"/>
      <c r="G22" s="570"/>
      <c r="H22" s="571"/>
      <c r="I22" s="491"/>
      <c r="J22" s="566"/>
      <c r="K22" s="566"/>
      <c r="L22" s="653"/>
      <c r="M22" s="714"/>
      <c r="N22" s="123"/>
    </row>
    <row r="23" spans="1:14" ht="23.4" x14ac:dyDescent="0.6">
      <c r="A23" s="32"/>
      <c r="B23" s="577"/>
      <c r="C23" s="578"/>
      <c r="D23" s="567"/>
      <c r="E23" s="567"/>
      <c r="F23" s="567"/>
      <c r="G23" s="572"/>
      <c r="H23" s="573"/>
      <c r="I23" s="80"/>
      <c r="J23" s="567"/>
      <c r="K23" s="567"/>
      <c r="L23" s="567"/>
      <c r="M23" s="567"/>
      <c r="N23" s="35"/>
    </row>
    <row r="24" spans="1:14" x14ac:dyDescent="0.6">
      <c r="A24" s="581"/>
      <c r="B24" s="568"/>
      <c r="C24" s="569"/>
      <c r="D24" s="566"/>
      <c r="E24" s="566"/>
      <c r="F24" s="566"/>
      <c r="G24" s="570"/>
      <c r="H24" s="571"/>
      <c r="I24" s="492"/>
      <c r="J24" s="566"/>
      <c r="K24" s="566"/>
      <c r="L24" s="653"/>
      <c r="M24" s="566"/>
      <c r="N24" s="712"/>
    </row>
    <row r="25" spans="1:14" x14ac:dyDescent="0.6">
      <c r="A25" s="567"/>
      <c r="B25" s="577"/>
      <c r="C25" s="578"/>
      <c r="D25" s="567"/>
      <c r="E25" s="567"/>
      <c r="F25" s="567"/>
      <c r="G25" s="572"/>
      <c r="H25" s="573"/>
      <c r="I25" s="80"/>
      <c r="J25" s="567"/>
      <c r="K25" s="567"/>
      <c r="L25" s="567"/>
      <c r="M25" s="567"/>
      <c r="N25" s="713"/>
    </row>
    <row r="26" spans="1:14" x14ac:dyDescent="0.6">
      <c r="A26" s="581"/>
      <c r="B26" s="584"/>
      <c r="C26" s="585"/>
      <c r="D26" s="618"/>
      <c r="E26" s="620"/>
      <c r="F26" s="620"/>
      <c r="G26" s="582"/>
      <c r="H26" s="583"/>
      <c r="I26" s="624"/>
      <c r="J26" s="620"/>
      <c r="K26" s="618"/>
      <c r="L26" s="618"/>
      <c r="M26" s="622"/>
      <c r="N26" s="616"/>
    </row>
    <row r="27" spans="1:14" x14ac:dyDescent="0.6">
      <c r="A27" s="567"/>
      <c r="B27" s="577"/>
      <c r="C27" s="578"/>
      <c r="D27" s="619"/>
      <c r="E27" s="621"/>
      <c r="F27" s="621"/>
      <c r="G27" s="572"/>
      <c r="H27" s="573"/>
      <c r="I27" s="625"/>
      <c r="J27" s="621"/>
      <c r="K27" s="619"/>
      <c r="L27" s="619"/>
      <c r="M27" s="623"/>
      <c r="N27" s="617"/>
    </row>
    <row r="28" spans="1:14" x14ac:dyDescent="0.6">
      <c r="A28" s="581"/>
      <c r="B28" s="584"/>
      <c r="C28" s="585"/>
      <c r="D28" s="618"/>
      <c r="E28" s="620"/>
      <c r="F28" s="620"/>
      <c r="G28" s="582"/>
      <c r="H28" s="583"/>
      <c r="I28" s="624"/>
      <c r="J28" s="620"/>
      <c r="K28" s="618"/>
      <c r="L28" s="618"/>
      <c r="M28" s="622"/>
      <c r="N28" s="616"/>
    </row>
    <row r="29" spans="1:14" x14ac:dyDescent="0.6">
      <c r="A29" s="567"/>
      <c r="B29" s="577"/>
      <c r="C29" s="578"/>
      <c r="D29" s="619"/>
      <c r="E29" s="621"/>
      <c r="F29" s="621"/>
      <c r="G29" s="572"/>
      <c r="H29" s="573"/>
      <c r="I29" s="625"/>
      <c r="J29" s="621"/>
      <c r="K29" s="619"/>
      <c r="L29" s="619"/>
      <c r="M29" s="623"/>
      <c r="N29" s="617"/>
    </row>
    <row r="30" spans="1:14" x14ac:dyDescent="0.6">
      <c r="A30" s="581"/>
      <c r="B30" s="584"/>
      <c r="C30" s="585"/>
      <c r="D30" s="618"/>
      <c r="E30" s="622"/>
      <c r="F30" s="622"/>
      <c r="G30" s="582"/>
      <c r="H30" s="583"/>
      <c r="I30" s="651"/>
      <c r="J30" s="622"/>
      <c r="K30" s="622"/>
      <c r="L30" s="622"/>
      <c r="M30" s="622"/>
      <c r="N30" s="616"/>
    </row>
    <row r="31" spans="1:14" x14ac:dyDescent="0.6">
      <c r="A31" s="567"/>
      <c r="B31" s="577"/>
      <c r="C31" s="578"/>
      <c r="D31" s="619"/>
      <c r="E31" s="623"/>
      <c r="F31" s="623"/>
      <c r="G31" s="572"/>
      <c r="H31" s="573"/>
      <c r="I31" s="652"/>
      <c r="J31" s="623"/>
      <c r="K31" s="623"/>
      <c r="L31" s="623"/>
      <c r="M31" s="623"/>
      <c r="N31" s="617"/>
    </row>
  </sheetData>
  <mergeCells count="161">
    <mergeCell ref="C1:L1"/>
    <mergeCell ref="C2:L2"/>
    <mergeCell ref="G3:I3"/>
    <mergeCell ref="A4:A5"/>
    <mergeCell ref="B4:C5"/>
    <mergeCell ref="D4:D5"/>
    <mergeCell ref="E4:E5"/>
    <mergeCell ref="F4:F5"/>
    <mergeCell ref="G4:H5"/>
    <mergeCell ref="N4:N5"/>
    <mergeCell ref="A6:A7"/>
    <mergeCell ref="B6:C6"/>
    <mergeCell ref="D6:D7"/>
    <mergeCell ref="E6:E7"/>
    <mergeCell ref="F6:F7"/>
    <mergeCell ref="G6:H7"/>
    <mergeCell ref="J6:J7"/>
    <mergeCell ref="K6:K7"/>
    <mergeCell ref="L6:L7"/>
    <mergeCell ref="N6:N7"/>
    <mergeCell ref="B7:C7"/>
    <mergeCell ref="A8:A9"/>
    <mergeCell ref="B8:C8"/>
    <mergeCell ref="D8:D9"/>
    <mergeCell ref="E8:E9"/>
    <mergeCell ref="F8:F9"/>
    <mergeCell ref="G8:H9"/>
    <mergeCell ref="J8:J9"/>
    <mergeCell ref="K8:K9"/>
    <mergeCell ref="L8:L9"/>
    <mergeCell ref="M8:M9"/>
    <mergeCell ref="B9:C9"/>
    <mergeCell ref="A10:A11"/>
    <mergeCell ref="B10:C10"/>
    <mergeCell ref="D10:D11"/>
    <mergeCell ref="E10:E11"/>
    <mergeCell ref="F10:F11"/>
    <mergeCell ref="G10:H11"/>
    <mergeCell ref="J10:J11"/>
    <mergeCell ref="A14:A15"/>
    <mergeCell ref="B14:C14"/>
    <mergeCell ref="D14:D15"/>
    <mergeCell ref="E14:E15"/>
    <mergeCell ref="F14:F15"/>
    <mergeCell ref="G14:H15"/>
    <mergeCell ref="K10:K11"/>
    <mergeCell ref="L10:L11"/>
    <mergeCell ref="B11:C11"/>
    <mergeCell ref="A12:A13"/>
    <mergeCell ref="B12:C12"/>
    <mergeCell ref="D12:D13"/>
    <mergeCell ref="E12:E13"/>
    <mergeCell ref="F12:F13"/>
    <mergeCell ref="G12:H13"/>
    <mergeCell ref="J12:J13"/>
    <mergeCell ref="I14:I15"/>
    <mergeCell ref="J14:J15"/>
    <mergeCell ref="K14:K15"/>
    <mergeCell ref="L14:L15"/>
    <mergeCell ref="M14:M15"/>
    <mergeCell ref="B15:C15"/>
    <mergeCell ref="K12:K13"/>
    <mergeCell ref="L12:L13"/>
    <mergeCell ref="M12:M13"/>
    <mergeCell ref="B13:C13"/>
    <mergeCell ref="I16:I17"/>
    <mergeCell ref="J16:J17"/>
    <mergeCell ref="K16:K17"/>
    <mergeCell ref="L16:L17"/>
    <mergeCell ref="M16:M17"/>
    <mergeCell ref="B17:C17"/>
    <mergeCell ref="A16:A17"/>
    <mergeCell ref="B16:C16"/>
    <mergeCell ref="D16:D17"/>
    <mergeCell ref="E16:E17"/>
    <mergeCell ref="F16:F17"/>
    <mergeCell ref="G16:H17"/>
    <mergeCell ref="L18:L19"/>
    <mergeCell ref="M18:M19"/>
    <mergeCell ref="B19:C19"/>
    <mergeCell ref="A18:A19"/>
    <mergeCell ref="B18:C18"/>
    <mergeCell ref="D18:D19"/>
    <mergeCell ref="E18:E19"/>
    <mergeCell ref="F18:F19"/>
    <mergeCell ref="G18:H19"/>
    <mergeCell ref="A20:A21"/>
    <mergeCell ref="B20:C20"/>
    <mergeCell ref="D20:D21"/>
    <mergeCell ref="E20:E21"/>
    <mergeCell ref="F20:F21"/>
    <mergeCell ref="G20:H21"/>
    <mergeCell ref="I18:I19"/>
    <mergeCell ref="J18:J19"/>
    <mergeCell ref="K18:K19"/>
    <mergeCell ref="J20:J21"/>
    <mergeCell ref="K20:K21"/>
    <mergeCell ref="L20:L21"/>
    <mergeCell ref="M20:M21"/>
    <mergeCell ref="B21:C21"/>
    <mergeCell ref="B22:C22"/>
    <mergeCell ref="D22:D23"/>
    <mergeCell ref="E22:E23"/>
    <mergeCell ref="F22:F23"/>
    <mergeCell ref="G22:H23"/>
    <mergeCell ref="L24:L25"/>
    <mergeCell ref="M24:M25"/>
    <mergeCell ref="N24:N25"/>
    <mergeCell ref="J22:J23"/>
    <mergeCell ref="K22:K23"/>
    <mergeCell ref="L22:L23"/>
    <mergeCell ref="M22:M23"/>
    <mergeCell ref="B23:C23"/>
    <mergeCell ref="A24:A25"/>
    <mergeCell ref="B24:C24"/>
    <mergeCell ref="D24:D25"/>
    <mergeCell ref="E24:E25"/>
    <mergeCell ref="F24:F25"/>
    <mergeCell ref="B25:C25"/>
    <mergeCell ref="A26:A27"/>
    <mergeCell ref="B26:C26"/>
    <mergeCell ref="D26:D27"/>
    <mergeCell ref="E26:E27"/>
    <mergeCell ref="F26:F27"/>
    <mergeCell ref="G24:H25"/>
    <mergeCell ref="J24:J25"/>
    <mergeCell ref="K24:K25"/>
    <mergeCell ref="A30:A31"/>
    <mergeCell ref="B30:C30"/>
    <mergeCell ref="D30:D31"/>
    <mergeCell ref="E30:E31"/>
    <mergeCell ref="F30:F31"/>
    <mergeCell ref="N26:N27"/>
    <mergeCell ref="B27:C27"/>
    <mergeCell ref="A28:A29"/>
    <mergeCell ref="B28:C28"/>
    <mergeCell ref="D28:D29"/>
    <mergeCell ref="E28:E29"/>
    <mergeCell ref="F28:F29"/>
    <mergeCell ref="G28:H29"/>
    <mergeCell ref="I28:I29"/>
    <mergeCell ref="J28:J29"/>
    <mergeCell ref="G26:H27"/>
    <mergeCell ref="I26:I27"/>
    <mergeCell ref="J26:J27"/>
    <mergeCell ref="K26:K27"/>
    <mergeCell ref="L26:L27"/>
    <mergeCell ref="M26:M27"/>
    <mergeCell ref="N30:N31"/>
    <mergeCell ref="B31:C31"/>
    <mergeCell ref="G30:H31"/>
    <mergeCell ref="I30:I31"/>
    <mergeCell ref="J30:J31"/>
    <mergeCell ref="K30:K31"/>
    <mergeCell ref="L30:L31"/>
    <mergeCell ref="M30:M31"/>
    <mergeCell ref="K28:K29"/>
    <mergeCell ref="L28:L29"/>
    <mergeCell ref="M28:M29"/>
    <mergeCell ref="N28:N29"/>
    <mergeCell ref="B29:C2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9F674-37FA-4151-B536-4AB919B07CE9}">
  <sheetPr>
    <tabColor theme="5"/>
  </sheetPr>
  <dimension ref="A1:R12"/>
  <sheetViews>
    <sheetView zoomScale="73" zoomScaleNormal="73" workbookViewId="0">
      <selection activeCell="K22" sqref="K22"/>
    </sheetView>
  </sheetViews>
  <sheetFormatPr defaultRowHeight="13.8" x14ac:dyDescent="0.25"/>
  <cols>
    <col min="1" max="1" width="6.69921875" customWidth="1"/>
    <col min="4" max="4" width="16.69921875" customWidth="1"/>
    <col min="5" max="5" width="5.09765625" customWidth="1"/>
    <col min="7" max="7" width="5.8984375" customWidth="1"/>
    <col min="11" max="11" width="19.8984375" customWidth="1"/>
    <col min="12" max="12" width="9.8984375" customWidth="1"/>
    <col min="13" max="13" width="10.3984375" customWidth="1"/>
    <col min="14" max="14" width="12.69921875" customWidth="1"/>
    <col min="15" max="15" width="12" customWidth="1"/>
    <col min="17" max="17" width="12.3984375" customWidth="1"/>
  </cols>
  <sheetData>
    <row r="1" spans="1:18" ht="21" x14ac:dyDescent="0.4">
      <c r="A1" s="532" t="s">
        <v>63</v>
      </c>
      <c r="B1" s="532"/>
      <c r="C1" s="532"/>
      <c r="D1" s="532"/>
      <c r="E1" s="532"/>
      <c r="F1" s="532"/>
      <c r="G1" s="532"/>
      <c r="H1" s="532"/>
      <c r="I1" s="532"/>
      <c r="J1" s="532"/>
      <c r="K1" s="532"/>
      <c r="L1" s="532"/>
      <c r="M1" s="532"/>
      <c r="N1" s="532"/>
      <c r="O1" s="532"/>
      <c r="P1" s="532"/>
      <c r="Q1" s="532"/>
      <c r="R1" s="532"/>
    </row>
    <row r="2" spans="1:18" ht="21" x14ac:dyDescent="0.4">
      <c r="A2" s="532" t="s">
        <v>171</v>
      </c>
      <c r="B2" s="532"/>
      <c r="C2" s="532"/>
      <c r="D2" s="532"/>
      <c r="E2" s="532"/>
      <c r="F2" s="532"/>
      <c r="G2" s="532"/>
      <c r="H2" s="532"/>
      <c r="I2" s="532"/>
      <c r="J2" s="532"/>
      <c r="K2" s="532"/>
      <c r="L2" s="532"/>
      <c r="M2" s="532"/>
      <c r="N2" s="532"/>
      <c r="O2" s="532"/>
      <c r="P2" s="532"/>
      <c r="Q2" s="532"/>
      <c r="R2" s="532"/>
    </row>
    <row r="3" spans="1:18" ht="21" x14ac:dyDescent="0.4">
      <c r="A3" s="2"/>
      <c r="B3" s="1"/>
      <c r="C3" s="1"/>
      <c r="D3" s="1"/>
      <c r="E3" s="2"/>
      <c r="F3" s="1"/>
      <c r="G3" s="1"/>
      <c r="H3" s="1"/>
      <c r="I3" s="1"/>
      <c r="J3" s="2"/>
      <c r="K3" s="1"/>
      <c r="L3" s="2"/>
      <c r="M3" s="2"/>
      <c r="N3" s="2"/>
      <c r="O3" s="2"/>
      <c r="P3" s="2"/>
      <c r="Q3" s="1"/>
      <c r="R3" s="1"/>
    </row>
    <row r="4" spans="1:18" ht="21" x14ac:dyDescent="0.4">
      <c r="A4" s="533" t="s">
        <v>32</v>
      </c>
      <c r="B4" s="536" t="s">
        <v>33</v>
      </c>
      <c r="C4" s="537"/>
      <c r="D4" s="538"/>
      <c r="E4" s="533" t="s">
        <v>34</v>
      </c>
      <c r="F4" s="536" t="s">
        <v>35</v>
      </c>
      <c r="G4" s="538"/>
      <c r="H4" s="533" t="s">
        <v>4</v>
      </c>
      <c r="I4" s="533" t="s">
        <v>1</v>
      </c>
      <c r="J4" s="108" t="s">
        <v>36</v>
      </c>
      <c r="K4" s="109" t="s">
        <v>37</v>
      </c>
      <c r="L4" s="545" t="s">
        <v>38</v>
      </c>
      <c r="M4" s="546"/>
      <c r="N4" s="546"/>
      <c r="O4" s="546"/>
      <c r="P4" s="546"/>
      <c r="Q4" s="547"/>
      <c r="R4" s="1"/>
    </row>
    <row r="5" spans="1:18" ht="21" x14ac:dyDescent="0.4">
      <c r="A5" s="534"/>
      <c r="B5" s="539"/>
      <c r="C5" s="540"/>
      <c r="D5" s="541"/>
      <c r="E5" s="534"/>
      <c r="F5" s="539"/>
      <c r="G5" s="541"/>
      <c r="H5" s="534"/>
      <c r="I5" s="534"/>
      <c r="J5" s="110"/>
      <c r="K5" s="111"/>
      <c r="L5" s="109" t="s">
        <v>39</v>
      </c>
      <c r="M5" s="109" t="s">
        <v>40</v>
      </c>
      <c r="N5" s="67" t="s">
        <v>39</v>
      </c>
      <c r="O5" s="109" t="s">
        <v>40</v>
      </c>
      <c r="P5" s="109" t="s">
        <v>41</v>
      </c>
      <c r="Q5" s="109" t="s">
        <v>42</v>
      </c>
      <c r="R5" s="1"/>
    </row>
    <row r="6" spans="1:18" ht="21" x14ac:dyDescent="0.4">
      <c r="A6" s="535"/>
      <c r="B6" s="542"/>
      <c r="C6" s="543"/>
      <c r="D6" s="544"/>
      <c r="E6" s="535"/>
      <c r="F6" s="542"/>
      <c r="G6" s="544"/>
      <c r="H6" s="535"/>
      <c r="I6" s="535"/>
      <c r="J6" s="112" t="s">
        <v>43</v>
      </c>
      <c r="K6" s="113" t="s">
        <v>44</v>
      </c>
      <c r="L6" s="114" t="s">
        <v>45</v>
      </c>
      <c r="M6" s="114" t="s">
        <v>46</v>
      </c>
      <c r="N6" s="68" t="s">
        <v>47</v>
      </c>
      <c r="O6" s="114" t="s">
        <v>48</v>
      </c>
      <c r="P6" s="114" t="s">
        <v>49</v>
      </c>
      <c r="Q6" s="114" t="s">
        <v>50</v>
      </c>
      <c r="R6" s="1"/>
    </row>
    <row r="7" spans="1:18" ht="21" x14ac:dyDescent="0.4">
      <c r="A7" s="43">
        <v>1</v>
      </c>
      <c r="B7" s="548" t="s">
        <v>173</v>
      </c>
      <c r="C7" s="549"/>
      <c r="D7" s="550"/>
      <c r="E7" s="43">
        <v>2</v>
      </c>
      <c r="F7" s="551" t="s">
        <v>172</v>
      </c>
      <c r="G7" s="552"/>
      <c r="H7" s="4" t="s">
        <v>18</v>
      </c>
      <c r="I7" s="4" t="s">
        <v>3</v>
      </c>
      <c r="J7" s="45">
        <v>2565</v>
      </c>
      <c r="K7" s="46" t="s">
        <v>174</v>
      </c>
      <c r="L7" s="47">
        <v>167</v>
      </c>
      <c r="M7" s="63">
        <v>167950</v>
      </c>
      <c r="N7" s="59">
        <v>61</v>
      </c>
      <c r="O7" s="59">
        <v>3050</v>
      </c>
      <c r="P7" s="59">
        <f>L7+N7</f>
        <v>228</v>
      </c>
      <c r="Q7" s="59">
        <f>M7+O7</f>
        <v>171000</v>
      </c>
      <c r="R7" s="3"/>
    </row>
    <row r="8" spans="1:18" ht="21" x14ac:dyDescent="0.4">
      <c r="A8" s="4">
        <v>2</v>
      </c>
      <c r="B8" s="553" t="s">
        <v>175</v>
      </c>
      <c r="C8" s="553"/>
      <c r="D8" s="553"/>
      <c r="E8" s="4">
        <v>3</v>
      </c>
      <c r="F8" s="551" t="s">
        <v>123</v>
      </c>
      <c r="G8" s="552"/>
      <c r="H8" s="4" t="s">
        <v>8</v>
      </c>
      <c r="I8" s="4" t="s">
        <v>3</v>
      </c>
      <c r="J8" s="45">
        <v>2542</v>
      </c>
      <c r="K8" s="48" t="s">
        <v>176</v>
      </c>
      <c r="L8" s="30">
        <v>75</v>
      </c>
      <c r="M8" s="63">
        <v>151220</v>
      </c>
      <c r="N8" s="5">
        <v>38</v>
      </c>
      <c r="O8" s="5">
        <v>1900</v>
      </c>
      <c r="P8" s="59">
        <f>L8+N8</f>
        <v>113</v>
      </c>
      <c r="Q8" s="59">
        <f>M8+O8</f>
        <v>153120</v>
      </c>
      <c r="R8" s="3"/>
    </row>
    <row r="9" spans="1:18" ht="21" x14ac:dyDescent="0.4">
      <c r="A9" s="4">
        <v>3</v>
      </c>
      <c r="B9" s="548" t="s">
        <v>54</v>
      </c>
      <c r="C9" s="549"/>
      <c r="D9" s="550"/>
      <c r="E9" s="4">
        <v>10</v>
      </c>
      <c r="F9" s="554" t="s">
        <v>20</v>
      </c>
      <c r="G9" s="554"/>
      <c r="H9" s="4" t="s">
        <v>20</v>
      </c>
      <c r="I9" s="4" t="s">
        <v>3</v>
      </c>
      <c r="J9" s="49" t="s">
        <v>178</v>
      </c>
      <c r="K9" s="46" t="s">
        <v>177</v>
      </c>
      <c r="L9" s="4">
        <v>127</v>
      </c>
      <c r="M9" s="63">
        <v>425000</v>
      </c>
      <c r="N9" s="5">
        <v>77</v>
      </c>
      <c r="O9" s="5">
        <v>3850</v>
      </c>
      <c r="P9" s="59">
        <f t="shared" ref="P9:P11" si="0">L9+N9</f>
        <v>204</v>
      </c>
      <c r="Q9" s="59">
        <f t="shared" ref="Q9:Q11" si="1">M9+O9</f>
        <v>428850</v>
      </c>
      <c r="R9" s="3"/>
    </row>
    <row r="10" spans="1:18" ht="21" x14ac:dyDescent="0.25">
      <c r="A10" s="43">
        <v>4</v>
      </c>
      <c r="B10" s="548" t="s">
        <v>179</v>
      </c>
      <c r="C10" s="549"/>
      <c r="D10" s="550"/>
      <c r="E10" s="4">
        <v>4</v>
      </c>
      <c r="F10" s="554" t="s">
        <v>152</v>
      </c>
      <c r="G10" s="554"/>
      <c r="H10" s="4" t="s">
        <v>10</v>
      </c>
      <c r="I10" s="4" t="s">
        <v>3</v>
      </c>
      <c r="J10" s="49" t="s">
        <v>181</v>
      </c>
      <c r="K10" s="46" t="s">
        <v>180</v>
      </c>
      <c r="L10" s="4">
        <v>158</v>
      </c>
      <c r="M10" s="64">
        <v>290940</v>
      </c>
      <c r="N10" s="5">
        <v>25</v>
      </c>
      <c r="O10" s="5">
        <v>1250</v>
      </c>
      <c r="P10" s="59">
        <f t="shared" ref="P10" si="2">L10+N10</f>
        <v>183</v>
      </c>
      <c r="Q10" s="59">
        <f t="shared" ref="Q10" si="3">M10+O10</f>
        <v>292190</v>
      </c>
      <c r="R10" s="3"/>
    </row>
    <row r="11" spans="1:18" ht="21" x14ac:dyDescent="0.25">
      <c r="A11" s="43">
        <v>5</v>
      </c>
      <c r="B11" s="548" t="s">
        <v>183</v>
      </c>
      <c r="C11" s="549"/>
      <c r="D11" s="550"/>
      <c r="E11" s="4">
        <v>5</v>
      </c>
      <c r="F11" s="554" t="s">
        <v>182</v>
      </c>
      <c r="G11" s="554"/>
      <c r="H11" s="4" t="s">
        <v>17</v>
      </c>
      <c r="I11" s="4" t="s">
        <v>3</v>
      </c>
      <c r="J11" s="49" t="s">
        <v>185</v>
      </c>
      <c r="K11" s="46" t="s">
        <v>184</v>
      </c>
      <c r="L11" s="4">
        <v>162</v>
      </c>
      <c r="M11" s="64">
        <v>175300</v>
      </c>
      <c r="N11" s="5">
        <v>20</v>
      </c>
      <c r="O11" s="5">
        <v>1000</v>
      </c>
      <c r="P11" s="59">
        <f t="shared" si="0"/>
        <v>182</v>
      </c>
      <c r="Q11" s="59">
        <f t="shared" si="1"/>
        <v>176300</v>
      </c>
      <c r="R11" s="3"/>
    </row>
    <row r="12" spans="1:18" ht="21.6" thickBot="1" x14ac:dyDescent="0.3">
      <c r="A12" s="36"/>
      <c r="B12" s="555" t="s">
        <v>2</v>
      </c>
      <c r="C12" s="556"/>
      <c r="D12" s="556"/>
      <c r="E12" s="556"/>
      <c r="F12" s="556"/>
      <c r="G12" s="556"/>
      <c r="H12" s="556"/>
      <c r="I12" s="556"/>
      <c r="J12" s="556"/>
      <c r="K12" s="557"/>
      <c r="L12" s="36"/>
      <c r="M12" s="62">
        <f>SUM(M7:M11)</f>
        <v>1210410</v>
      </c>
      <c r="N12" s="66">
        <f>SUM(N7:N11)</f>
        <v>221</v>
      </c>
      <c r="O12" s="65">
        <f>SUM(O7:O11)</f>
        <v>11050</v>
      </c>
      <c r="P12" s="62">
        <f>SUM(P7:P11)</f>
        <v>910</v>
      </c>
      <c r="Q12" s="65">
        <f>SUM(Q7:Q11)</f>
        <v>1221460</v>
      </c>
      <c r="R12" s="3"/>
    </row>
  </sheetData>
  <mergeCells count="20">
    <mergeCell ref="B10:D10"/>
    <mergeCell ref="F10:G10"/>
    <mergeCell ref="B11:D11"/>
    <mergeCell ref="F11:G11"/>
    <mergeCell ref="B12:K12"/>
    <mergeCell ref="B7:D7"/>
    <mergeCell ref="F7:G7"/>
    <mergeCell ref="B8:D8"/>
    <mergeCell ref="F8:G8"/>
    <mergeCell ref="B9:D9"/>
    <mergeCell ref="F9:G9"/>
    <mergeCell ref="A1:R1"/>
    <mergeCell ref="A2:R2"/>
    <mergeCell ref="A4:A6"/>
    <mergeCell ref="B4:D6"/>
    <mergeCell ref="E4:E6"/>
    <mergeCell ref="F4:G6"/>
    <mergeCell ref="H4:H6"/>
    <mergeCell ref="I4:I6"/>
    <mergeCell ref="L4:Q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5A1EA-377D-4FEB-8877-F2EF0B23A3E0}">
  <sheetPr>
    <tabColor theme="5"/>
  </sheetPr>
  <dimension ref="A1:N25"/>
  <sheetViews>
    <sheetView zoomScale="86" zoomScaleNormal="86" workbookViewId="0">
      <selection activeCell="J22" sqref="J22"/>
    </sheetView>
  </sheetViews>
  <sheetFormatPr defaultColWidth="9" defaultRowHeight="19.8" x14ac:dyDescent="0.6"/>
  <cols>
    <col min="1" max="1" width="5.8984375" style="34" customWidth="1"/>
    <col min="2" max="2" width="13.59765625" style="6" customWidth="1"/>
    <col min="3" max="3" width="15.09765625" style="6" customWidth="1"/>
    <col min="4" max="4" width="6.5" style="6" customWidth="1"/>
    <col min="5" max="6" width="9" style="6"/>
    <col min="7" max="7" width="16.8984375" style="6" customWidth="1"/>
    <col min="8" max="8" width="16.69921875" style="6" customWidth="1"/>
    <col min="9" max="9" width="12" style="6" customWidth="1"/>
    <col min="10" max="10" width="19.3984375" style="6" customWidth="1"/>
    <col min="11" max="11" width="9.69921875" style="6" customWidth="1"/>
    <col min="12" max="12" width="12.59765625" style="6" customWidth="1"/>
    <col min="13" max="13" width="22" style="6" customWidth="1"/>
    <col min="14" max="14" width="8.5" style="6" customWidth="1"/>
    <col min="15" max="16384" width="9" style="6"/>
  </cols>
  <sheetData>
    <row r="1" spans="1:14" x14ac:dyDescent="0.6">
      <c r="C1" s="531" t="s">
        <v>186</v>
      </c>
      <c r="D1" s="531"/>
      <c r="E1" s="531"/>
      <c r="F1" s="531"/>
      <c r="G1" s="531"/>
      <c r="H1" s="531"/>
      <c r="I1" s="531"/>
      <c r="J1" s="531"/>
      <c r="K1" s="531"/>
      <c r="L1" s="531"/>
    </row>
    <row r="2" spans="1:14" x14ac:dyDescent="0.6">
      <c r="C2" s="531" t="s">
        <v>171</v>
      </c>
      <c r="D2" s="531"/>
      <c r="E2" s="531"/>
      <c r="F2" s="531"/>
      <c r="G2" s="531"/>
      <c r="H2" s="531"/>
      <c r="I2" s="531"/>
      <c r="J2" s="531"/>
      <c r="K2" s="531"/>
      <c r="L2" s="531"/>
    </row>
    <row r="3" spans="1:14" x14ac:dyDescent="0.6">
      <c r="G3" s="531"/>
      <c r="H3" s="531"/>
      <c r="I3" s="531"/>
    </row>
    <row r="4" spans="1:14" x14ac:dyDescent="0.6">
      <c r="A4" s="558" t="s">
        <v>0</v>
      </c>
      <c r="B4" s="560" t="s">
        <v>187</v>
      </c>
      <c r="C4" s="561"/>
      <c r="D4" s="558" t="s">
        <v>34</v>
      </c>
      <c r="E4" s="558" t="s">
        <v>35</v>
      </c>
      <c r="F4" s="558" t="s">
        <v>4</v>
      </c>
      <c r="G4" s="560" t="s">
        <v>188</v>
      </c>
      <c r="H4" s="564"/>
      <c r="I4" s="119" t="s">
        <v>189</v>
      </c>
      <c r="J4" s="119" t="s">
        <v>190</v>
      </c>
      <c r="K4" s="119" t="s">
        <v>191</v>
      </c>
      <c r="L4" s="119" t="s">
        <v>192</v>
      </c>
      <c r="M4" s="120" t="s">
        <v>193</v>
      </c>
      <c r="N4" s="561" t="s">
        <v>194</v>
      </c>
    </row>
    <row r="5" spans="1:14" x14ac:dyDescent="0.6">
      <c r="A5" s="559"/>
      <c r="B5" s="562"/>
      <c r="C5" s="563"/>
      <c r="D5" s="559"/>
      <c r="E5" s="559"/>
      <c r="F5" s="559"/>
      <c r="G5" s="562"/>
      <c r="H5" s="565"/>
      <c r="I5" s="121" t="s">
        <v>43</v>
      </c>
      <c r="J5" s="121" t="s">
        <v>195</v>
      </c>
      <c r="K5" s="121" t="s">
        <v>196</v>
      </c>
      <c r="L5" s="121" t="s">
        <v>197</v>
      </c>
      <c r="M5" s="122" t="s">
        <v>198</v>
      </c>
      <c r="N5" s="563"/>
    </row>
    <row r="6" spans="1:14" x14ac:dyDescent="0.6">
      <c r="A6" s="566"/>
      <c r="B6" s="568"/>
      <c r="C6" s="569"/>
      <c r="D6" s="566"/>
      <c r="E6" s="566"/>
      <c r="F6" s="566"/>
      <c r="G6" s="570"/>
      <c r="H6" s="571"/>
      <c r="I6" s="79"/>
      <c r="J6" s="566"/>
      <c r="K6" s="566"/>
      <c r="L6" s="566"/>
      <c r="M6" s="574"/>
      <c r="N6" s="575"/>
    </row>
    <row r="7" spans="1:14" x14ac:dyDescent="0.6">
      <c r="A7" s="567"/>
      <c r="B7" s="577"/>
      <c r="C7" s="578"/>
      <c r="D7" s="567"/>
      <c r="E7" s="567"/>
      <c r="F7" s="567"/>
      <c r="G7" s="572"/>
      <c r="H7" s="573"/>
      <c r="I7" s="80"/>
      <c r="J7" s="567"/>
      <c r="K7" s="567"/>
      <c r="L7" s="567"/>
      <c r="M7" s="574"/>
      <c r="N7" s="576"/>
    </row>
    <row r="8" spans="1:14" x14ac:dyDescent="0.6">
      <c r="A8" s="579"/>
      <c r="B8" s="568"/>
      <c r="C8" s="569"/>
      <c r="D8" s="566"/>
      <c r="E8" s="566"/>
      <c r="F8" s="566"/>
      <c r="G8" s="570"/>
      <c r="H8" s="571"/>
      <c r="I8" s="14"/>
      <c r="J8" s="566"/>
      <c r="K8" s="566"/>
      <c r="L8" s="566"/>
      <c r="M8" s="566"/>
      <c r="N8" s="82"/>
    </row>
    <row r="9" spans="1:14" x14ac:dyDescent="0.6">
      <c r="A9" s="586"/>
      <c r="B9" s="577"/>
      <c r="C9" s="578"/>
      <c r="D9" s="567"/>
      <c r="E9" s="567"/>
      <c r="F9" s="567"/>
      <c r="G9" s="572"/>
      <c r="H9" s="573"/>
      <c r="I9" s="80"/>
      <c r="J9" s="567"/>
      <c r="K9" s="567"/>
      <c r="L9" s="567"/>
      <c r="M9" s="567"/>
      <c r="N9" s="33"/>
    </row>
    <row r="10" spans="1:14" x14ac:dyDescent="0.6">
      <c r="A10" s="579"/>
      <c r="B10" s="568"/>
      <c r="C10" s="569"/>
      <c r="D10" s="566"/>
      <c r="E10" s="566"/>
      <c r="F10" s="566"/>
      <c r="G10" s="570"/>
      <c r="H10" s="571"/>
      <c r="I10" s="79"/>
      <c r="J10" s="566"/>
      <c r="K10" s="566"/>
      <c r="L10" s="566"/>
      <c r="M10" s="78"/>
      <c r="N10" s="82"/>
    </row>
    <row r="11" spans="1:14" x14ac:dyDescent="0.6">
      <c r="A11" s="580"/>
      <c r="B11" s="584"/>
      <c r="C11" s="585"/>
      <c r="D11" s="581"/>
      <c r="E11" s="581"/>
      <c r="F11" s="581"/>
      <c r="G11" s="582"/>
      <c r="H11" s="583"/>
      <c r="I11" s="83"/>
      <c r="J11" s="581"/>
      <c r="K11" s="581"/>
      <c r="L11" s="581"/>
      <c r="M11" s="81"/>
      <c r="N11" s="33"/>
    </row>
    <row r="12" spans="1:14" ht="21.6" x14ac:dyDescent="0.65">
      <c r="A12" s="587"/>
      <c r="B12" s="589"/>
      <c r="C12" s="590"/>
      <c r="D12" s="587"/>
      <c r="E12" s="587"/>
      <c r="F12" s="587"/>
      <c r="G12" s="591"/>
      <c r="H12" s="592"/>
      <c r="I12" s="71"/>
      <c r="J12" s="587"/>
      <c r="K12" s="587"/>
      <c r="L12" s="587"/>
      <c r="M12" s="595"/>
      <c r="N12" s="82"/>
    </row>
    <row r="13" spans="1:14" ht="21.6" x14ac:dyDescent="0.65">
      <c r="A13" s="588"/>
      <c r="B13" s="596"/>
      <c r="C13" s="597"/>
      <c r="D13" s="588"/>
      <c r="E13" s="588"/>
      <c r="F13" s="588"/>
      <c r="G13" s="593"/>
      <c r="H13" s="594"/>
      <c r="I13" s="72"/>
      <c r="J13" s="588"/>
      <c r="K13" s="588"/>
      <c r="L13" s="588"/>
      <c r="M13" s="595"/>
      <c r="N13" s="33"/>
    </row>
    <row r="14" spans="1:14" ht="21.6" x14ac:dyDescent="0.65">
      <c r="A14" s="598"/>
      <c r="B14" s="599"/>
      <c r="C14" s="600"/>
      <c r="D14" s="598"/>
      <c r="E14" s="598"/>
      <c r="F14" s="598"/>
      <c r="G14" s="601"/>
      <c r="H14" s="602"/>
      <c r="I14" s="603"/>
      <c r="J14" s="598"/>
      <c r="K14" s="598"/>
      <c r="L14" s="598"/>
      <c r="M14" s="605"/>
      <c r="N14" s="82"/>
    </row>
    <row r="15" spans="1:14" ht="21.6" x14ac:dyDescent="0.65">
      <c r="A15" s="588"/>
      <c r="B15" s="596"/>
      <c r="C15" s="597"/>
      <c r="D15" s="588"/>
      <c r="E15" s="588"/>
      <c r="F15" s="588"/>
      <c r="G15" s="593"/>
      <c r="H15" s="594"/>
      <c r="I15" s="604"/>
      <c r="J15" s="588"/>
      <c r="K15" s="588"/>
      <c r="L15" s="588"/>
      <c r="M15" s="606"/>
      <c r="N15" s="33"/>
    </row>
    <row r="16" spans="1:14" ht="21.6" x14ac:dyDescent="0.65">
      <c r="A16" s="598"/>
      <c r="B16" s="599"/>
      <c r="C16" s="600"/>
      <c r="D16" s="598"/>
      <c r="E16" s="598"/>
      <c r="F16" s="598"/>
      <c r="G16" s="601"/>
      <c r="H16" s="602"/>
      <c r="I16" s="603"/>
      <c r="J16" s="598"/>
      <c r="K16" s="598"/>
      <c r="L16" s="598"/>
      <c r="M16" s="605"/>
      <c r="N16" s="82"/>
    </row>
    <row r="17" spans="1:14" ht="21.6" x14ac:dyDescent="0.65">
      <c r="A17" s="588"/>
      <c r="B17" s="596"/>
      <c r="C17" s="597"/>
      <c r="D17" s="588"/>
      <c r="E17" s="588"/>
      <c r="F17" s="588"/>
      <c r="G17" s="593"/>
      <c r="H17" s="594"/>
      <c r="I17" s="604"/>
      <c r="J17" s="588"/>
      <c r="K17" s="588"/>
      <c r="L17" s="588"/>
      <c r="M17" s="606"/>
      <c r="N17" s="33"/>
    </row>
    <row r="18" spans="1:14" ht="21.6" x14ac:dyDescent="0.65">
      <c r="A18" s="598"/>
      <c r="B18" s="599"/>
      <c r="C18" s="600"/>
      <c r="D18" s="598"/>
      <c r="E18" s="598"/>
      <c r="F18" s="598"/>
      <c r="G18" s="601"/>
      <c r="H18" s="602"/>
      <c r="I18" s="603"/>
      <c r="J18" s="598"/>
      <c r="K18" s="598"/>
      <c r="L18" s="598"/>
      <c r="M18" s="605"/>
      <c r="N18" s="82"/>
    </row>
    <row r="19" spans="1:14" ht="21.6" x14ac:dyDescent="0.65">
      <c r="A19" s="588"/>
      <c r="B19" s="596"/>
      <c r="C19" s="597"/>
      <c r="D19" s="588"/>
      <c r="E19" s="588"/>
      <c r="F19" s="588"/>
      <c r="G19" s="593"/>
      <c r="H19" s="594"/>
      <c r="I19" s="604"/>
      <c r="J19" s="588"/>
      <c r="K19" s="588"/>
      <c r="L19" s="588"/>
      <c r="M19" s="606"/>
      <c r="N19" s="33"/>
    </row>
    <row r="20" spans="1:14" ht="21.6" x14ac:dyDescent="0.65">
      <c r="A20" s="598"/>
      <c r="B20" s="599"/>
      <c r="C20" s="600"/>
      <c r="D20" s="598"/>
      <c r="E20" s="598"/>
      <c r="F20" s="598"/>
      <c r="G20" s="601"/>
      <c r="H20" s="602"/>
      <c r="I20" s="71"/>
      <c r="J20" s="598"/>
      <c r="K20" s="598"/>
      <c r="L20" s="598"/>
      <c r="M20" s="605"/>
      <c r="N20" s="82"/>
    </row>
    <row r="21" spans="1:14" ht="21.6" x14ac:dyDescent="0.65">
      <c r="A21" s="598"/>
      <c r="B21" s="596"/>
      <c r="C21" s="597"/>
      <c r="D21" s="598"/>
      <c r="E21" s="598"/>
      <c r="F21" s="598"/>
      <c r="G21" s="601"/>
      <c r="H21" s="602"/>
      <c r="I21" s="72"/>
      <c r="J21" s="598"/>
      <c r="K21" s="598"/>
      <c r="L21" s="598"/>
      <c r="M21" s="605"/>
      <c r="N21" s="33"/>
    </row>
    <row r="22" spans="1:14" ht="21.6" x14ac:dyDescent="0.65">
      <c r="A22" s="73"/>
      <c r="B22" s="523"/>
      <c r="C22" s="523"/>
      <c r="D22" s="73"/>
      <c r="E22" s="587"/>
      <c r="F22" s="587"/>
      <c r="G22" s="607"/>
      <c r="H22" s="607"/>
      <c r="I22" s="71"/>
      <c r="J22" s="74"/>
      <c r="K22" s="587"/>
      <c r="L22" s="587"/>
      <c r="M22" s="608"/>
      <c r="N22" s="82"/>
    </row>
    <row r="23" spans="1:14" ht="21.6" x14ac:dyDescent="0.65">
      <c r="A23" s="75"/>
      <c r="B23" s="609"/>
      <c r="C23" s="609"/>
      <c r="D23" s="76"/>
      <c r="E23" s="588"/>
      <c r="F23" s="588"/>
      <c r="G23" s="610"/>
      <c r="H23" s="610"/>
      <c r="I23" s="72"/>
      <c r="J23" s="76"/>
      <c r="K23" s="588"/>
      <c r="L23" s="588"/>
      <c r="M23" s="606"/>
      <c r="N23" s="33"/>
    </row>
    <row r="24" spans="1:14" ht="21.6" x14ac:dyDescent="0.65">
      <c r="A24" s="598"/>
      <c r="B24" s="599"/>
      <c r="C24" s="600"/>
      <c r="D24" s="598"/>
      <c r="E24" s="598"/>
      <c r="F24" s="598"/>
      <c r="G24" s="601"/>
      <c r="H24" s="602"/>
      <c r="I24" s="77"/>
      <c r="J24" s="598"/>
      <c r="K24" s="598"/>
      <c r="L24" s="598"/>
      <c r="M24" s="605"/>
      <c r="N24" s="82"/>
    </row>
    <row r="25" spans="1:14" ht="21.6" x14ac:dyDescent="0.65">
      <c r="A25" s="588"/>
      <c r="B25" s="596"/>
      <c r="C25" s="597"/>
      <c r="D25" s="588"/>
      <c r="E25" s="588"/>
      <c r="F25" s="588"/>
      <c r="G25" s="593"/>
      <c r="H25" s="594"/>
      <c r="I25" s="72"/>
      <c r="J25" s="588"/>
      <c r="K25" s="588"/>
      <c r="L25" s="588"/>
      <c r="M25" s="606"/>
      <c r="N25" s="33"/>
    </row>
  </sheetData>
  <mergeCells count="121">
    <mergeCell ref="A24:A25"/>
    <mergeCell ref="B24:C24"/>
    <mergeCell ref="D24:D25"/>
    <mergeCell ref="E24:E25"/>
    <mergeCell ref="F24:F25"/>
    <mergeCell ref="G24:H25"/>
    <mergeCell ref="J24:J25"/>
    <mergeCell ref="K24:K25"/>
    <mergeCell ref="L24:L25"/>
    <mergeCell ref="B21:C21"/>
    <mergeCell ref="B22:C22"/>
    <mergeCell ref="E22:E23"/>
    <mergeCell ref="F22:F23"/>
    <mergeCell ref="G22:H22"/>
    <mergeCell ref="K22:K23"/>
    <mergeCell ref="M24:M25"/>
    <mergeCell ref="B25:C25"/>
    <mergeCell ref="L22:L23"/>
    <mergeCell ref="M22:M23"/>
    <mergeCell ref="B23:C23"/>
    <mergeCell ref="G23:H23"/>
    <mergeCell ref="A20:A21"/>
    <mergeCell ref="B20:C20"/>
    <mergeCell ref="D20:D21"/>
    <mergeCell ref="E20:E21"/>
    <mergeCell ref="F20:F21"/>
    <mergeCell ref="G20:H21"/>
    <mergeCell ref="L14:L15"/>
    <mergeCell ref="M14:M15"/>
    <mergeCell ref="I18:I19"/>
    <mergeCell ref="J18:J19"/>
    <mergeCell ref="K18:K19"/>
    <mergeCell ref="L18:L19"/>
    <mergeCell ref="M18:M19"/>
    <mergeCell ref="B19:C19"/>
    <mergeCell ref="A18:A19"/>
    <mergeCell ref="B18:C18"/>
    <mergeCell ref="D18:D19"/>
    <mergeCell ref="E18:E19"/>
    <mergeCell ref="F18:F19"/>
    <mergeCell ref="G18:H19"/>
    <mergeCell ref="J20:J21"/>
    <mergeCell ref="K20:K21"/>
    <mergeCell ref="L20:L21"/>
    <mergeCell ref="M20:M21"/>
    <mergeCell ref="M12:M13"/>
    <mergeCell ref="B13:C13"/>
    <mergeCell ref="A14:A15"/>
    <mergeCell ref="B14:C14"/>
    <mergeCell ref="D14:D15"/>
    <mergeCell ref="E14:E15"/>
    <mergeCell ref="F14:F15"/>
    <mergeCell ref="G16:H17"/>
    <mergeCell ref="I16:I17"/>
    <mergeCell ref="J16:J17"/>
    <mergeCell ref="K16:K17"/>
    <mergeCell ref="L16:L17"/>
    <mergeCell ref="M16:M17"/>
    <mergeCell ref="B15:C15"/>
    <mergeCell ref="A16:A17"/>
    <mergeCell ref="B16:C16"/>
    <mergeCell ref="D16:D17"/>
    <mergeCell ref="E16:E17"/>
    <mergeCell ref="F16:F17"/>
    <mergeCell ref="B17:C17"/>
    <mergeCell ref="G14:H15"/>
    <mergeCell ref="I14:I15"/>
    <mergeCell ref="J14:J15"/>
    <mergeCell ref="K14:K15"/>
    <mergeCell ref="A12:A13"/>
    <mergeCell ref="B12:C12"/>
    <mergeCell ref="D12:D13"/>
    <mergeCell ref="E12:E13"/>
    <mergeCell ref="F12:F13"/>
    <mergeCell ref="G12:H13"/>
    <mergeCell ref="J12:J13"/>
    <mergeCell ref="K12:K13"/>
    <mergeCell ref="L12:L13"/>
    <mergeCell ref="M8:M9"/>
    <mergeCell ref="B9:C9"/>
    <mergeCell ref="A10:A11"/>
    <mergeCell ref="B10:C10"/>
    <mergeCell ref="D10:D11"/>
    <mergeCell ref="E10:E11"/>
    <mergeCell ref="F10:F11"/>
    <mergeCell ref="G10:H11"/>
    <mergeCell ref="J10:J11"/>
    <mergeCell ref="K10:K11"/>
    <mergeCell ref="L10:L11"/>
    <mergeCell ref="B11:C11"/>
    <mergeCell ref="A8:A9"/>
    <mergeCell ref="B8:C8"/>
    <mergeCell ref="D8:D9"/>
    <mergeCell ref="E8:E9"/>
    <mergeCell ref="F8:F9"/>
    <mergeCell ref="G8:H9"/>
    <mergeCell ref="J8:J9"/>
    <mergeCell ref="K8:K9"/>
    <mergeCell ref="L8:L9"/>
    <mergeCell ref="N4:N5"/>
    <mergeCell ref="A6:A7"/>
    <mergeCell ref="B6:C6"/>
    <mergeCell ref="D6:D7"/>
    <mergeCell ref="E6:E7"/>
    <mergeCell ref="F6:F7"/>
    <mergeCell ref="G6:H7"/>
    <mergeCell ref="J6:J7"/>
    <mergeCell ref="K6:K7"/>
    <mergeCell ref="L6:L7"/>
    <mergeCell ref="M6:M7"/>
    <mergeCell ref="N6:N7"/>
    <mergeCell ref="B7:C7"/>
    <mergeCell ref="C1:L1"/>
    <mergeCell ref="C2:L2"/>
    <mergeCell ref="G3:I3"/>
    <mergeCell ref="A4:A5"/>
    <mergeCell ref="B4:C5"/>
    <mergeCell ref="D4:D5"/>
    <mergeCell ref="E4:E5"/>
    <mergeCell ref="F4:F5"/>
    <mergeCell ref="G4:H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BC42B-A88B-4FB4-989C-0871EAC519BF}">
  <sheetPr>
    <tabColor theme="8" tint="0.59999389629810485"/>
  </sheetPr>
  <dimension ref="A1:AF231"/>
  <sheetViews>
    <sheetView topLeftCell="A212" zoomScale="60" zoomScaleNormal="60" workbookViewId="0">
      <selection activeCell="I141" sqref="I141"/>
    </sheetView>
  </sheetViews>
  <sheetFormatPr defaultColWidth="9" defaultRowHeight="21" x14ac:dyDescent="0.4"/>
  <cols>
    <col min="1" max="1" width="6.19921875" style="2" customWidth="1"/>
    <col min="2" max="2" width="40.09765625" style="1" customWidth="1"/>
    <col min="3" max="3" width="6.19921875" style="2" customWidth="1"/>
    <col min="4" max="4" width="13.09765625" style="1" customWidth="1"/>
    <col min="5" max="5" width="8.69921875" style="1" customWidth="1"/>
    <col min="6" max="6" width="7" style="1" customWidth="1"/>
    <col min="7" max="7" width="12.8984375" style="2" customWidth="1"/>
    <col min="8" max="8" width="20.19921875" style="1" customWidth="1"/>
    <col min="9" max="9" width="10" style="2" customWidth="1"/>
    <col min="10" max="10" width="14.69921875" style="2" customWidth="1"/>
    <col min="11" max="11" width="12.69921875" style="2" customWidth="1"/>
    <col min="12" max="12" width="11.69921875" style="2" customWidth="1"/>
    <col min="13" max="13" width="9.59765625" style="2" customWidth="1"/>
    <col min="14" max="14" width="15.09765625" style="1" customWidth="1"/>
    <col min="15" max="16384" width="9" style="1"/>
  </cols>
  <sheetData>
    <row r="1" spans="1:15" x14ac:dyDescent="0.4">
      <c r="A1" s="532" t="s">
        <v>63</v>
      </c>
      <c r="B1" s="532"/>
      <c r="C1" s="532"/>
      <c r="D1" s="532"/>
      <c r="E1" s="532"/>
      <c r="F1" s="532"/>
      <c r="G1" s="532"/>
      <c r="H1" s="532"/>
      <c r="I1" s="532"/>
      <c r="J1" s="532"/>
      <c r="K1" s="532"/>
      <c r="L1" s="532"/>
      <c r="M1" s="532"/>
      <c r="N1" s="532"/>
      <c r="O1" s="532"/>
    </row>
    <row r="2" spans="1:15" x14ac:dyDescent="0.4">
      <c r="A2" s="532" t="s">
        <v>170</v>
      </c>
      <c r="B2" s="532"/>
      <c r="C2" s="532"/>
      <c r="D2" s="532"/>
      <c r="E2" s="532"/>
      <c r="F2" s="532"/>
      <c r="G2" s="532"/>
      <c r="H2" s="532"/>
      <c r="I2" s="532"/>
      <c r="J2" s="532"/>
      <c r="K2" s="532"/>
      <c r="L2" s="532"/>
      <c r="M2" s="532"/>
      <c r="N2" s="532"/>
      <c r="O2" s="532"/>
    </row>
    <row r="4" spans="1:15" x14ac:dyDescent="0.4">
      <c r="A4" s="533" t="s">
        <v>32</v>
      </c>
      <c r="B4" s="536" t="s">
        <v>33</v>
      </c>
      <c r="C4" s="533" t="s">
        <v>34</v>
      </c>
      <c r="D4" s="536" t="s">
        <v>35</v>
      </c>
      <c r="E4" s="533" t="s">
        <v>4</v>
      </c>
      <c r="F4" s="533" t="s">
        <v>1</v>
      </c>
      <c r="G4" s="108" t="s">
        <v>36</v>
      </c>
      <c r="H4" s="109" t="s">
        <v>37</v>
      </c>
      <c r="I4" s="545" t="s">
        <v>38</v>
      </c>
      <c r="J4" s="546"/>
      <c r="K4" s="546"/>
      <c r="L4" s="546"/>
      <c r="M4" s="546"/>
      <c r="N4" s="547"/>
      <c r="O4" s="613" t="s">
        <v>194</v>
      </c>
    </row>
    <row r="5" spans="1:15" x14ac:dyDescent="0.4">
      <c r="A5" s="534"/>
      <c r="B5" s="539"/>
      <c r="C5" s="534"/>
      <c r="D5" s="539"/>
      <c r="E5" s="534"/>
      <c r="F5" s="534"/>
      <c r="G5" s="110"/>
      <c r="H5" s="111"/>
      <c r="I5" s="109" t="s">
        <v>39</v>
      </c>
      <c r="J5" s="109" t="s">
        <v>40</v>
      </c>
      <c r="K5" s="67" t="s">
        <v>39</v>
      </c>
      <c r="L5" s="109" t="s">
        <v>40</v>
      </c>
      <c r="M5" s="109" t="s">
        <v>41</v>
      </c>
      <c r="N5" s="109" t="s">
        <v>42</v>
      </c>
      <c r="O5" s="614"/>
    </row>
    <row r="6" spans="1:15" x14ac:dyDescent="0.4">
      <c r="A6" s="535"/>
      <c r="B6" s="542"/>
      <c r="C6" s="535"/>
      <c r="D6" s="542"/>
      <c r="E6" s="535"/>
      <c r="F6" s="535"/>
      <c r="G6" s="112" t="s">
        <v>43</v>
      </c>
      <c r="H6" s="113" t="s">
        <v>44</v>
      </c>
      <c r="I6" s="114" t="s">
        <v>45</v>
      </c>
      <c r="J6" s="114" t="s">
        <v>46</v>
      </c>
      <c r="K6" s="68" t="s">
        <v>47</v>
      </c>
      <c r="L6" s="114" t="s">
        <v>48</v>
      </c>
      <c r="M6" s="114" t="s">
        <v>49</v>
      </c>
      <c r="N6" s="114" t="s">
        <v>50</v>
      </c>
      <c r="O6" s="615"/>
    </row>
    <row r="7" spans="1:15" s="3" customFormat="1" x14ac:dyDescent="0.4">
      <c r="A7" s="43">
        <v>1</v>
      </c>
      <c r="B7" s="95" t="s">
        <v>51</v>
      </c>
      <c r="C7" s="43">
        <v>1</v>
      </c>
      <c r="D7" s="44" t="s">
        <v>52</v>
      </c>
      <c r="E7" s="4" t="s">
        <v>19</v>
      </c>
      <c r="F7" s="4" t="s">
        <v>3</v>
      </c>
      <c r="G7" s="45">
        <v>2544</v>
      </c>
      <c r="H7" s="46" t="s">
        <v>53</v>
      </c>
      <c r="I7" s="47">
        <v>189</v>
      </c>
      <c r="J7" s="63">
        <v>1357000</v>
      </c>
      <c r="K7" s="59">
        <v>20</v>
      </c>
      <c r="L7" s="59">
        <v>6700</v>
      </c>
      <c r="M7" s="59">
        <f>I7+K7</f>
        <v>209</v>
      </c>
      <c r="N7" s="59">
        <f>J7+L7</f>
        <v>1363700</v>
      </c>
      <c r="O7" s="4"/>
    </row>
    <row r="8" spans="1:15" s="3" customFormat="1" x14ac:dyDescent="0.4">
      <c r="A8" s="4">
        <v>2</v>
      </c>
      <c r="B8" s="46" t="s">
        <v>54</v>
      </c>
      <c r="C8" s="4">
        <v>2</v>
      </c>
      <c r="D8" s="44" t="s">
        <v>55</v>
      </c>
      <c r="E8" s="4" t="s">
        <v>19</v>
      </c>
      <c r="F8" s="4" t="s">
        <v>3</v>
      </c>
      <c r="G8" s="45">
        <v>2544</v>
      </c>
      <c r="H8" s="48" t="s">
        <v>56</v>
      </c>
      <c r="I8" s="30">
        <v>43</v>
      </c>
      <c r="J8" s="63">
        <v>410000</v>
      </c>
      <c r="K8" s="5">
        <v>22</v>
      </c>
      <c r="L8" s="5">
        <f>43*100</f>
        <v>4300</v>
      </c>
      <c r="M8" s="59">
        <f t="shared" ref="M8:N14" si="0">I8+K8</f>
        <v>65</v>
      </c>
      <c r="N8" s="59">
        <f t="shared" si="0"/>
        <v>414300</v>
      </c>
      <c r="O8" s="4"/>
    </row>
    <row r="9" spans="1:15" s="3" customFormat="1" x14ac:dyDescent="0.4">
      <c r="A9" s="4">
        <v>3</v>
      </c>
      <c r="B9" s="95" t="s">
        <v>57</v>
      </c>
      <c r="C9" s="4">
        <v>8</v>
      </c>
      <c r="D9" s="4" t="s">
        <v>55</v>
      </c>
      <c r="E9" s="4" t="s">
        <v>19</v>
      </c>
      <c r="F9" s="4" t="s">
        <v>3</v>
      </c>
      <c r="G9" s="49" t="s">
        <v>58</v>
      </c>
      <c r="H9" s="46" t="s">
        <v>59</v>
      </c>
      <c r="I9" s="4">
        <v>55</v>
      </c>
      <c r="J9" s="63">
        <v>6300</v>
      </c>
      <c r="K9" s="5">
        <v>19</v>
      </c>
      <c r="L9" s="5">
        <v>3200</v>
      </c>
      <c r="M9" s="59">
        <f t="shared" si="0"/>
        <v>74</v>
      </c>
      <c r="N9" s="59">
        <f t="shared" si="0"/>
        <v>9500</v>
      </c>
      <c r="O9" s="4"/>
    </row>
    <row r="10" spans="1:15" s="3" customFormat="1" x14ac:dyDescent="0.25">
      <c r="A10" s="43">
        <v>4</v>
      </c>
      <c r="B10" s="95" t="s">
        <v>60</v>
      </c>
      <c r="C10" s="4">
        <v>12</v>
      </c>
      <c r="D10" s="4" t="s">
        <v>55</v>
      </c>
      <c r="E10" s="4" t="s">
        <v>19</v>
      </c>
      <c r="F10" s="4" t="s">
        <v>3</v>
      </c>
      <c r="G10" s="49" t="s">
        <v>61</v>
      </c>
      <c r="H10" s="46" t="s">
        <v>62</v>
      </c>
      <c r="I10" s="4">
        <v>70</v>
      </c>
      <c r="J10" s="64">
        <v>38200</v>
      </c>
      <c r="K10" s="5">
        <v>18</v>
      </c>
      <c r="L10" s="5">
        <v>3500</v>
      </c>
      <c r="M10" s="59">
        <f t="shared" si="0"/>
        <v>88</v>
      </c>
      <c r="N10" s="59">
        <f t="shared" si="0"/>
        <v>41700</v>
      </c>
      <c r="O10" s="4"/>
    </row>
    <row r="11" spans="1:15" s="3" customFormat="1" x14ac:dyDescent="0.25">
      <c r="A11" s="4">
        <v>5</v>
      </c>
      <c r="B11" s="95" t="s">
        <v>250</v>
      </c>
      <c r="C11" s="4">
        <v>13</v>
      </c>
      <c r="D11" s="4" t="s">
        <v>55</v>
      </c>
      <c r="E11" s="4" t="s">
        <v>19</v>
      </c>
      <c r="F11" s="4" t="s">
        <v>3</v>
      </c>
      <c r="G11" s="49" t="s">
        <v>251</v>
      </c>
      <c r="H11" s="46" t="s">
        <v>252</v>
      </c>
      <c r="I11" s="4">
        <v>119</v>
      </c>
      <c r="J11" s="64">
        <v>307500</v>
      </c>
      <c r="K11" s="106">
        <v>12</v>
      </c>
      <c r="L11" s="106">
        <v>6800</v>
      </c>
      <c r="M11" s="107">
        <f t="shared" si="0"/>
        <v>131</v>
      </c>
      <c r="N11" s="59">
        <f t="shared" si="0"/>
        <v>314300</v>
      </c>
      <c r="O11" s="4"/>
    </row>
    <row r="12" spans="1:15" x14ac:dyDescent="0.4">
      <c r="A12" s="43">
        <v>6</v>
      </c>
      <c r="B12" s="95" t="s">
        <v>253</v>
      </c>
      <c r="C12" s="4">
        <v>7</v>
      </c>
      <c r="D12" s="4" t="s">
        <v>19</v>
      </c>
      <c r="E12" s="4" t="s">
        <v>19</v>
      </c>
      <c r="F12" s="4" t="s">
        <v>3</v>
      </c>
      <c r="G12" s="49" t="s">
        <v>181</v>
      </c>
      <c r="H12" s="46" t="s">
        <v>254</v>
      </c>
      <c r="I12" s="4">
        <v>65</v>
      </c>
      <c r="J12" s="63">
        <v>647700</v>
      </c>
      <c r="K12" s="106">
        <v>23</v>
      </c>
      <c r="L12" s="106">
        <v>7580</v>
      </c>
      <c r="M12" s="107">
        <f t="shared" si="0"/>
        <v>88</v>
      </c>
      <c r="N12" s="59">
        <f t="shared" si="0"/>
        <v>655280</v>
      </c>
      <c r="O12" s="31"/>
    </row>
    <row r="13" spans="1:15" x14ac:dyDescent="0.4">
      <c r="A13" s="4">
        <v>7</v>
      </c>
      <c r="B13" s="95" t="s">
        <v>210</v>
      </c>
      <c r="C13" s="4">
        <v>8</v>
      </c>
      <c r="D13" s="4" t="s">
        <v>19</v>
      </c>
      <c r="E13" s="4" t="s">
        <v>19</v>
      </c>
      <c r="F13" s="4" t="s">
        <v>3</v>
      </c>
      <c r="G13" s="49" t="s">
        <v>255</v>
      </c>
      <c r="H13" s="46" t="s">
        <v>256</v>
      </c>
      <c r="I13" s="4">
        <v>31</v>
      </c>
      <c r="J13" s="63">
        <v>34500</v>
      </c>
      <c r="K13" s="106">
        <v>16</v>
      </c>
      <c r="L13" s="106">
        <v>4250</v>
      </c>
      <c r="M13" s="107">
        <f t="shared" si="0"/>
        <v>47</v>
      </c>
      <c r="N13" s="59">
        <f t="shared" si="0"/>
        <v>38750</v>
      </c>
      <c r="O13" s="31"/>
    </row>
    <row r="14" spans="1:15" x14ac:dyDescent="0.4">
      <c r="A14" s="4">
        <v>8</v>
      </c>
      <c r="B14" s="95" t="s">
        <v>257</v>
      </c>
      <c r="C14" s="4">
        <v>9</v>
      </c>
      <c r="D14" s="4" t="s">
        <v>19</v>
      </c>
      <c r="E14" s="4" t="s">
        <v>19</v>
      </c>
      <c r="F14" s="4" t="s">
        <v>3</v>
      </c>
      <c r="G14" s="49" t="s">
        <v>258</v>
      </c>
      <c r="H14" s="46" t="s">
        <v>259</v>
      </c>
      <c r="I14" s="4">
        <v>43</v>
      </c>
      <c r="J14" s="63">
        <v>2130000</v>
      </c>
      <c r="K14" s="106">
        <v>17</v>
      </c>
      <c r="L14" s="106">
        <v>7860</v>
      </c>
      <c r="M14" s="107">
        <f t="shared" si="0"/>
        <v>60</v>
      </c>
      <c r="N14" s="59">
        <f t="shared" si="0"/>
        <v>2137860</v>
      </c>
      <c r="O14" s="31"/>
    </row>
    <row r="15" spans="1:15" ht="21.6" thickBot="1" x14ac:dyDescent="0.45">
      <c r="A15" s="36"/>
      <c r="B15" s="555" t="s">
        <v>2</v>
      </c>
      <c r="C15" s="556"/>
      <c r="D15" s="556"/>
      <c r="E15" s="556"/>
      <c r="F15" s="556"/>
      <c r="G15" s="556"/>
      <c r="H15" s="557"/>
      <c r="I15" s="36"/>
      <c r="J15" s="62">
        <f>SUM(J7:J14)</f>
        <v>4931200</v>
      </c>
      <c r="K15" s="66">
        <f t="shared" ref="K15:N15" si="1">SUM(K7:K14)</f>
        <v>147</v>
      </c>
      <c r="L15" s="62">
        <f t="shared" si="1"/>
        <v>44190</v>
      </c>
      <c r="M15" s="62">
        <f t="shared" si="1"/>
        <v>762</v>
      </c>
      <c r="N15" s="62">
        <f t="shared" si="1"/>
        <v>4975390</v>
      </c>
      <c r="O15" s="152"/>
    </row>
    <row r="16" spans="1:15" x14ac:dyDescent="0.4">
      <c r="A16" s="50">
        <v>9</v>
      </c>
      <c r="B16" s="102" t="s">
        <v>64</v>
      </c>
      <c r="C16" s="50">
        <v>3</v>
      </c>
      <c r="D16" s="103" t="s">
        <v>65</v>
      </c>
      <c r="E16" s="47" t="s">
        <v>7</v>
      </c>
      <c r="F16" s="47" t="s">
        <v>3</v>
      </c>
      <c r="G16" s="51">
        <v>2545</v>
      </c>
      <c r="H16" s="52" t="s">
        <v>66</v>
      </c>
      <c r="I16" s="47">
        <v>388</v>
      </c>
      <c r="J16" s="58">
        <v>122000</v>
      </c>
      <c r="K16" s="59">
        <v>86</v>
      </c>
      <c r="L16" s="59">
        <f>86*50</f>
        <v>4300</v>
      </c>
      <c r="M16" s="59">
        <f>I16+K16</f>
        <v>474</v>
      </c>
      <c r="N16" s="59">
        <f>J16+L16</f>
        <v>126300</v>
      </c>
      <c r="O16" s="35"/>
    </row>
    <row r="17" spans="1:15" x14ac:dyDescent="0.4">
      <c r="A17" s="4">
        <v>10</v>
      </c>
      <c r="B17" s="46" t="s">
        <v>67</v>
      </c>
      <c r="C17" s="4">
        <v>12</v>
      </c>
      <c r="D17" s="44" t="s">
        <v>65</v>
      </c>
      <c r="E17" s="4" t="s">
        <v>7</v>
      </c>
      <c r="F17" s="4" t="s">
        <v>3</v>
      </c>
      <c r="G17" s="45">
        <v>2541</v>
      </c>
      <c r="H17" s="48" t="s">
        <v>68</v>
      </c>
      <c r="I17" s="30">
        <v>418</v>
      </c>
      <c r="J17" s="60">
        <v>2046600</v>
      </c>
      <c r="K17" s="5">
        <v>53</v>
      </c>
      <c r="L17" s="5">
        <f>43*100</f>
        <v>4300</v>
      </c>
      <c r="M17" s="59">
        <f t="shared" ref="M17:N24" si="2">I17+K17</f>
        <v>471</v>
      </c>
      <c r="N17" s="59">
        <f t="shared" si="2"/>
        <v>2050900</v>
      </c>
      <c r="O17" s="31"/>
    </row>
    <row r="18" spans="1:15" x14ac:dyDescent="0.4">
      <c r="A18" s="50">
        <v>11</v>
      </c>
      <c r="B18" s="95" t="s">
        <v>69</v>
      </c>
      <c r="C18" s="4">
        <v>7</v>
      </c>
      <c r="D18" s="4" t="s">
        <v>70</v>
      </c>
      <c r="E18" s="4" t="s">
        <v>7</v>
      </c>
      <c r="F18" s="4" t="s">
        <v>3</v>
      </c>
      <c r="G18" s="49">
        <v>2531</v>
      </c>
      <c r="H18" s="46" t="s">
        <v>71</v>
      </c>
      <c r="I18" s="4">
        <v>608</v>
      </c>
      <c r="J18" s="60">
        <v>3570000</v>
      </c>
      <c r="K18" s="5">
        <v>82</v>
      </c>
      <c r="L18" s="5">
        <f>82*150</f>
        <v>12300</v>
      </c>
      <c r="M18" s="59">
        <f t="shared" si="2"/>
        <v>690</v>
      </c>
      <c r="N18" s="59">
        <f t="shared" si="2"/>
        <v>3582300</v>
      </c>
      <c r="O18" s="31"/>
    </row>
    <row r="19" spans="1:15" x14ac:dyDescent="0.4">
      <c r="A19" s="50">
        <v>12</v>
      </c>
      <c r="B19" s="46" t="s">
        <v>72</v>
      </c>
      <c r="C19" s="4">
        <v>9</v>
      </c>
      <c r="D19" s="4" t="s">
        <v>70</v>
      </c>
      <c r="E19" s="4" t="s">
        <v>7</v>
      </c>
      <c r="F19" s="4" t="s">
        <v>3</v>
      </c>
      <c r="G19" s="49">
        <v>2544</v>
      </c>
      <c r="H19" s="46" t="s">
        <v>73</v>
      </c>
      <c r="I19" s="4">
        <v>113</v>
      </c>
      <c r="J19" s="60">
        <v>961250</v>
      </c>
      <c r="K19" s="5">
        <v>20</v>
      </c>
      <c r="L19" s="5">
        <f>20*50</f>
        <v>1000</v>
      </c>
      <c r="M19" s="59">
        <f t="shared" si="2"/>
        <v>133</v>
      </c>
      <c r="N19" s="59">
        <f t="shared" si="2"/>
        <v>962250</v>
      </c>
      <c r="O19" s="31"/>
    </row>
    <row r="20" spans="1:15" x14ac:dyDescent="0.4">
      <c r="A20" s="4">
        <v>13</v>
      </c>
      <c r="B20" s="46" t="s">
        <v>74</v>
      </c>
      <c r="C20" s="4">
        <v>4</v>
      </c>
      <c r="D20" s="4" t="s">
        <v>75</v>
      </c>
      <c r="E20" s="4" t="s">
        <v>7</v>
      </c>
      <c r="F20" s="4" t="s">
        <v>3</v>
      </c>
      <c r="G20" s="49" t="s">
        <v>76</v>
      </c>
      <c r="H20" s="46" t="s">
        <v>77</v>
      </c>
      <c r="I20" s="4">
        <v>45</v>
      </c>
      <c r="J20" s="60">
        <v>105000</v>
      </c>
      <c r="K20" s="5">
        <v>38</v>
      </c>
      <c r="L20" s="5">
        <f>38*50</f>
        <v>1900</v>
      </c>
      <c r="M20" s="59">
        <f t="shared" si="2"/>
        <v>83</v>
      </c>
      <c r="N20" s="59">
        <f t="shared" si="2"/>
        <v>106900</v>
      </c>
      <c r="O20" s="31"/>
    </row>
    <row r="21" spans="1:15" x14ac:dyDescent="0.4">
      <c r="A21" s="50">
        <v>14</v>
      </c>
      <c r="B21" s="46" t="s">
        <v>78</v>
      </c>
      <c r="C21" s="4">
        <v>6</v>
      </c>
      <c r="D21" s="4" t="s">
        <v>75</v>
      </c>
      <c r="E21" s="4" t="s">
        <v>7</v>
      </c>
      <c r="F21" s="4" t="s">
        <v>3</v>
      </c>
      <c r="G21" s="49" t="s">
        <v>79</v>
      </c>
      <c r="H21" s="46" t="s">
        <v>80</v>
      </c>
      <c r="I21" s="4">
        <v>169</v>
      </c>
      <c r="J21" s="60">
        <v>46500</v>
      </c>
      <c r="K21" s="5">
        <v>35</v>
      </c>
      <c r="L21" s="5">
        <f>35*50</f>
        <v>1750</v>
      </c>
      <c r="M21" s="59">
        <f t="shared" si="2"/>
        <v>204</v>
      </c>
      <c r="N21" s="59">
        <f t="shared" si="2"/>
        <v>48250</v>
      </c>
      <c r="O21" s="31"/>
    </row>
    <row r="22" spans="1:15" x14ac:dyDescent="0.4">
      <c r="A22" s="50">
        <v>15</v>
      </c>
      <c r="B22" s="46" t="s">
        <v>81</v>
      </c>
      <c r="C22" s="4">
        <v>10</v>
      </c>
      <c r="D22" s="4" t="s">
        <v>75</v>
      </c>
      <c r="E22" s="4" t="s">
        <v>7</v>
      </c>
      <c r="F22" s="4" t="s">
        <v>3</v>
      </c>
      <c r="G22" s="49" t="s">
        <v>82</v>
      </c>
      <c r="H22" s="46" t="s">
        <v>83</v>
      </c>
      <c r="I22" s="4">
        <v>123</v>
      </c>
      <c r="J22" s="60">
        <v>1300000</v>
      </c>
      <c r="K22" s="5">
        <v>38</v>
      </c>
      <c r="L22" s="5">
        <f>8*200</f>
        <v>1600</v>
      </c>
      <c r="M22" s="59">
        <f t="shared" si="2"/>
        <v>161</v>
      </c>
      <c r="N22" s="59">
        <f t="shared" si="2"/>
        <v>1301600</v>
      </c>
      <c r="O22" s="31"/>
    </row>
    <row r="23" spans="1:15" x14ac:dyDescent="0.4">
      <c r="A23" s="4">
        <v>16</v>
      </c>
      <c r="B23" s="46" t="s">
        <v>84</v>
      </c>
      <c r="C23" s="4">
        <v>13</v>
      </c>
      <c r="D23" s="4" t="s">
        <v>75</v>
      </c>
      <c r="E23" s="4" t="s">
        <v>7</v>
      </c>
      <c r="F23" s="4" t="s">
        <v>3</v>
      </c>
      <c r="G23" s="49" t="s">
        <v>85</v>
      </c>
      <c r="H23" s="46" t="s">
        <v>86</v>
      </c>
      <c r="I23" s="4">
        <v>215</v>
      </c>
      <c r="J23" s="60">
        <v>820000</v>
      </c>
      <c r="K23" s="5">
        <v>24</v>
      </c>
      <c r="L23" s="5">
        <f>24*250</f>
        <v>6000</v>
      </c>
      <c r="M23" s="59">
        <f t="shared" si="2"/>
        <v>239</v>
      </c>
      <c r="N23" s="59">
        <f t="shared" si="2"/>
        <v>826000</v>
      </c>
      <c r="O23" s="31"/>
    </row>
    <row r="24" spans="1:15" x14ac:dyDescent="0.4">
      <c r="A24" s="50">
        <v>17</v>
      </c>
      <c r="B24" s="46" t="s">
        <v>87</v>
      </c>
      <c r="C24" s="4">
        <v>4</v>
      </c>
      <c r="D24" s="4" t="s">
        <v>88</v>
      </c>
      <c r="E24" s="4" t="s">
        <v>7</v>
      </c>
      <c r="F24" s="4" t="s">
        <v>3</v>
      </c>
      <c r="G24" s="49" t="s">
        <v>89</v>
      </c>
      <c r="H24" s="46" t="s">
        <v>90</v>
      </c>
      <c r="I24" s="4">
        <v>84</v>
      </c>
      <c r="J24" s="60">
        <v>326500</v>
      </c>
      <c r="K24" s="5">
        <v>26</v>
      </c>
      <c r="L24" s="5">
        <f>25*200</f>
        <v>5000</v>
      </c>
      <c r="M24" s="59">
        <f t="shared" si="2"/>
        <v>110</v>
      </c>
      <c r="N24" s="59">
        <f t="shared" si="2"/>
        <v>331500</v>
      </c>
      <c r="O24" s="31"/>
    </row>
    <row r="25" spans="1:15" ht="21.6" thickBot="1" x14ac:dyDescent="0.45">
      <c r="A25" s="36"/>
      <c r="B25" s="555" t="s">
        <v>2</v>
      </c>
      <c r="C25" s="556"/>
      <c r="D25" s="556"/>
      <c r="E25" s="556"/>
      <c r="F25" s="556"/>
      <c r="G25" s="556"/>
      <c r="H25" s="557"/>
      <c r="I25" s="36"/>
      <c r="J25" s="61">
        <f>SUM(J16:J24)</f>
        <v>9297850</v>
      </c>
      <c r="K25" s="210">
        <f t="shared" ref="K25:N25" si="3">SUM(K16:K24)</f>
        <v>402</v>
      </c>
      <c r="L25" s="61">
        <f t="shared" si="3"/>
        <v>38150</v>
      </c>
      <c r="M25" s="61">
        <f t="shared" si="3"/>
        <v>2565</v>
      </c>
      <c r="N25" s="61">
        <f t="shared" si="3"/>
        <v>9336000</v>
      </c>
      <c r="O25" s="152"/>
    </row>
    <row r="26" spans="1:15" x14ac:dyDescent="0.4">
      <c r="A26" s="39">
        <v>18</v>
      </c>
      <c r="B26" s="99" t="s">
        <v>91</v>
      </c>
      <c r="C26" s="39">
        <v>5</v>
      </c>
      <c r="D26" s="100" t="s">
        <v>92</v>
      </c>
      <c r="E26" s="29" t="s">
        <v>9</v>
      </c>
      <c r="F26" s="29" t="s">
        <v>3</v>
      </c>
      <c r="G26" s="40" t="s">
        <v>93</v>
      </c>
      <c r="H26" s="35" t="s">
        <v>94</v>
      </c>
      <c r="I26" s="29">
        <v>40</v>
      </c>
      <c r="J26" s="53">
        <v>27490</v>
      </c>
      <c r="K26" s="53">
        <v>10</v>
      </c>
      <c r="L26" s="53">
        <v>10000</v>
      </c>
      <c r="M26" s="59">
        <f t="shared" ref="M26:M27" si="4">I26+K26</f>
        <v>50</v>
      </c>
      <c r="N26" s="59">
        <f t="shared" ref="N26:N27" si="5">J26+L26</f>
        <v>37490</v>
      </c>
      <c r="O26" s="35"/>
    </row>
    <row r="27" spans="1:15" x14ac:dyDescent="0.4">
      <c r="A27" s="30">
        <v>19</v>
      </c>
      <c r="B27" s="31" t="s">
        <v>95</v>
      </c>
      <c r="C27" s="30">
        <v>1</v>
      </c>
      <c r="D27" s="30" t="s">
        <v>96</v>
      </c>
      <c r="E27" s="30" t="s">
        <v>9</v>
      </c>
      <c r="F27" s="30" t="s">
        <v>3</v>
      </c>
      <c r="G27" s="41" t="s">
        <v>97</v>
      </c>
      <c r="H27" s="31" t="s">
        <v>98</v>
      </c>
      <c r="I27" s="30">
        <v>41</v>
      </c>
      <c r="J27" s="54">
        <v>18741</v>
      </c>
      <c r="K27" s="54">
        <v>4</v>
      </c>
      <c r="L27" s="54">
        <v>200</v>
      </c>
      <c r="M27" s="59">
        <f t="shared" si="4"/>
        <v>45</v>
      </c>
      <c r="N27" s="59">
        <f t="shared" si="5"/>
        <v>18941</v>
      </c>
      <c r="O27" s="31"/>
    </row>
    <row r="28" spans="1:15" x14ac:dyDescent="0.4">
      <c r="A28" s="39">
        <v>20</v>
      </c>
      <c r="B28" s="98" t="s">
        <v>99</v>
      </c>
      <c r="C28" s="30">
        <v>3</v>
      </c>
      <c r="D28" s="30" t="s">
        <v>96</v>
      </c>
      <c r="E28" s="30" t="s">
        <v>9</v>
      </c>
      <c r="F28" s="30" t="s">
        <v>3</v>
      </c>
      <c r="G28" s="41" t="s">
        <v>100</v>
      </c>
      <c r="H28" s="31" t="s">
        <v>101</v>
      </c>
      <c r="I28" s="30"/>
      <c r="J28" s="54"/>
      <c r="K28" s="54">
        <v>27</v>
      </c>
      <c r="L28" s="54"/>
      <c r="M28" s="54"/>
      <c r="N28" s="54">
        <v>95122</v>
      </c>
      <c r="O28" s="30" t="s">
        <v>318</v>
      </c>
    </row>
    <row r="29" spans="1:15" x14ac:dyDescent="0.4">
      <c r="A29" s="30">
        <v>21</v>
      </c>
      <c r="B29" s="31" t="s">
        <v>102</v>
      </c>
      <c r="C29" s="30">
        <v>4</v>
      </c>
      <c r="D29" s="30" t="s">
        <v>103</v>
      </c>
      <c r="E29" s="30" t="s">
        <v>9</v>
      </c>
      <c r="F29" s="30" t="s">
        <v>3</v>
      </c>
      <c r="G29" s="41" t="s">
        <v>93</v>
      </c>
      <c r="H29" s="31" t="s">
        <v>104</v>
      </c>
      <c r="I29" s="30">
        <v>35</v>
      </c>
      <c r="J29" s="54">
        <v>65010</v>
      </c>
      <c r="K29" s="54">
        <v>5</v>
      </c>
      <c r="L29" s="54">
        <v>550</v>
      </c>
      <c r="M29" s="59">
        <f t="shared" ref="M29:M30" si="6">I29+K29</f>
        <v>40</v>
      </c>
      <c r="N29" s="59">
        <f t="shared" ref="N29:N30" si="7">J29+L29</f>
        <v>65560</v>
      </c>
      <c r="O29" s="31"/>
    </row>
    <row r="30" spans="1:15" x14ac:dyDescent="0.4">
      <c r="A30" s="30">
        <v>22</v>
      </c>
      <c r="B30" s="95" t="s">
        <v>336</v>
      </c>
      <c r="C30" s="30">
        <v>4</v>
      </c>
      <c r="D30" s="30" t="s">
        <v>9</v>
      </c>
      <c r="E30" s="30" t="s">
        <v>9</v>
      </c>
      <c r="F30" s="30" t="s">
        <v>3</v>
      </c>
      <c r="G30" s="42">
        <v>2560</v>
      </c>
      <c r="H30" s="48" t="s">
        <v>319</v>
      </c>
      <c r="I30" s="30">
        <v>38</v>
      </c>
      <c r="J30" s="54">
        <v>130000</v>
      </c>
      <c r="K30" s="54">
        <v>9</v>
      </c>
      <c r="L30" s="54">
        <v>650</v>
      </c>
      <c r="M30" s="59">
        <f t="shared" si="6"/>
        <v>47</v>
      </c>
      <c r="N30" s="59">
        <f t="shared" si="7"/>
        <v>130650</v>
      </c>
      <c r="O30" s="31"/>
    </row>
    <row r="31" spans="1:15" x14ac:dyDescent="0.4">
      <c r="A31" s="39">
        <v>23</v>
      </c>
      <c r="B31" s="95" t="s">
        <v>337</v>
      </c>
      <c r="C31" s="30">
        <v>5</v>
      </c>
      <c r="D31" s="30" t="s">
        <v>9</v>
      </c>
      <c r="E31" s="30" t="s">
        <v>9</v>
      </c>
      <c r="F31" s="30" t="s">
        <v>3</v>
      </c>
      <c r="G31" s="42">
        <v>2546</v>
      </c>
      <c r="H31" s="48" t="s">
        <v>320</v>
      </c>
      <c r="I31" s="30">
        <v>20</v>
      </c>
      <c r="J31" s="54">
        <v>75160</v>
      </c>
      <c r="K31" s="54">
        <v>8</v>
      </c>
      <c r="L31" s="54">
        <v>600</v>
      </c>
      <c r="M31" s="59">
        <f t="shared" ref="M31:M44" si="8">I31+K31</f>
        <v>28</v>
      </c>
      <c r="N31" s="59">
        <f t="shared" ref="N31:N44" si="9">J31+L31</f>
        <v>75760</v>
      </c>
      <c r="O31" s="31"/>
    </row>
    <row r="32" spans="1:15" x14ac:dyDescent="0.4">
      <c r="A32" s="30">
        <v>24</v>
      </c>
      <c r="B32" s="95" t="s">
        <v>338</v>
      </c>
      <c r="C32" s="30">
        <v>9</v>
      </c>
      <c r="D32" s="30" t="s">
        <v>9</v>
      </c>
      <c r="E32" s="30" t="s">
        <v>9</v>
      </c>
      <c r="F32" s="30" t="s">
        <v>3</v>
      </c>
      <c r="G32" s="42">
        <v>2545</v>
      </c>
      <c r="H32" s="169" t="s">
        <v>321</v>
      </c>
      <c r="I32" s="30">
        <v>30</v>
      </c>
      <c r="J32" s="54">
        <v>32000</v>
      </c>
      <c r="K32" s="54">
        <v>8</v>
      </c>
      <c r="L32" s="54">
        <v>400</v>
      </c>
      <c r="M32" s="59">
        <f t="shared" si="8"/>
        <v>38</v>
      </c>
      <c r="N32" s="59">
        <f t="shared" si="9"/>
        <v>32400</v>
      </c>
      <c r="O32" s="31"/>
    </row>
    <row r="33" spans="1:15" x14ac:dyDescent="0.4">
      <c r="A33" s="30">
        <v>25</v>
      </c>
      <c r="B33" s="95" t="s">
        <v>339</v>
      </c>
      <c r="C33" s="30">
        <v>9</v>
      </c>
      <c r="D33" s="30" t="s">
        <v>103</v>
      </c>
      <c r="E33" s="30" t="s">
        <v>9</v>
      </c>
      <c r="F33" s="30" t="s">
        <v>3</v>
      </c>
      <c r="G33" s="42">
        <v>2560</v>
      </c>
      <c r="H33" s="48" t="s">
        <v>322</v>
      </c>
      <c r="I33" s="30">
        <v>30</v>
      </c>
      <c r="J33" s="54">
        <v>52900</v>
      </c>
      <c r="K33" s="54">
        <v>6</v>
      </c>
      <c r="L33" s="54">
        <v>300</v>
      </c>
      <c r="M33" s="59">
        <f t="shared" si="8"/>
        <v>36</v>
      </c>
      <c r="N33" s="59">
        <f t="shared" si="9"/>
        <v>53200</v>
      </c>
      <c r="O33" s="31"/>
    </row>
    <row r="34" spans="1:15" x14ac:dyDescent="0.4">
      <c r="A34" s="39">
        <v>26</v>
      </c>
      <c r="B34" s="95" t="s">
        <v>340</v>
      </c>
      <c r="C34" s="30">
        <v>2</v>
      </c>
      <c r="D34" s="30" t="s">
        <v>103</v>
      </c>
      <c r="E34" s="30" t="s">
        <v>9</v>
      </c>
      <c r="F34" s="30" t="s">
        <v>3</v>
      </c>
      <c r="G34" s="42">
        <v>2558</v>
      </c>
      <c r="H34" s="169" t="s">
        <v>323</v>
      </c>
      <c r="I34" s="30">
        <v>28</v>
      </c>
      <c r="J34" s="54">
        <v>35800</v>
      </c>
      <c r="K34" s="54">
        <v>12</v>
      </c>
      <c r="L34" s="54">
        <v>700</v>
      </c>
      <c r="M34" s="59">
        <f t="shared" si="8"/>
        <v>40</v>
      </c>
      <c r="N34" s="59">
        <f t="shared" si="9"/>
        <v>36500</v>
      </c>
      <c r="O34" s="31"/>
    </row>
    <row r="35" spans="1:15" x14ac:dyDescent="0.4">
      <c r="A35" s="30">
        <v>27</v>
      </c>
      <c r="B35" s="95" t="s">
        <v>341</v>
      </c>
      <c r="C35" s="30">
        <v>1</v>
      </c>
      <c r="D35" s="30" t="s">
        <v>324</v>
      </c>
      <c r="E35" s="30" t="s">
        <v>9</v>
      </c>
      <c r="F35" s="30" t="s">
        <v>3</v>
      </c>
      <c r="G35" s="42">
        <v>2544</v>
      </c>
      <c r="H35" s="48" t="s">
        <v>325</v>
      </c>
      <c r="I35" s="30">
        <v>58</v>
      </c>
      <c r="J35" s="54">
        <v>315570</v>
      </c>
      <c r="K35" s="54">
        <v>10</v>
      </c>
      <c r="L35" s="54">
        <v>500</v>
      </c>
      <c r="M35" s="59">
        <f t="shared" si="8"/>
        <v>68</v>
      </c>
      <c r="N35" s="59">
        <f t="shared" si="9"/>
        <v>316070</v>
      </c>
      <c r="O35" s="31"/>
    </row>
    <row r="36" spans="1:15" x14ac:dyDescent="0.4">
      <c r="A36" s="30">
        <v>28</v>
      </c>
      <c r="B36" s="95" t="s">
        <v>342</v>
      </c>
      <c r="C36" s="30">
        <v>6</v>
      </c>
      <c r="D36" s="30" t="s">
        <v>9</v>
      </c>
      <c r="E36" s="30" t="s">
        <v>9</v>
      </c>
      <c r="F36" s="30" t="s">
        <v>3</v>
      </c>
      <c r="G36" s="42">
        <v>2546</v>
      </c>
      <c r="H36" s="48" t="s">
        <v>326</v>
      </c>
      <c r="I36" s="30">
        <v>45</v>
      </c>
      <c r="J36" s="54">
        <v>12000</v>
      </c>
      <c r="K36" s="54">
        <v>10</v>
      </c>
      <c r="L36" s="54">
        <v>500</v>
      </c>
      <c r="M36" s="59">
        <f t="shared" si="8"/>
        <v>55</v>
      </c>
      <c r="N36" s="59">
        <f t="shared" si="9"/>
        <v>12500</v>
      </c>
      <c r="O36" s="31"/>
    </row>
    <row r="37" spans="1:15" x14ac:dyDescent="0.4">
      <c r="A37" s="39">
        <v>29</v>
      </c>
      <c r="B37" s="95" t="s">
        <v>343</v>
      </c>
      <c r="C37" s="30">
        <v>2</v>
      </c>
      <c r="D37" s="30" t="s">
        <v>92</v>
      </c>
      <c r="E37" s="30" t="s">
        <v>9</v>
      </c>
      <c r="F37" s="30" t="s">
        <v>3</v>
      </c>
      <c r="G37" s="42">
        <v>2540</v>
      </c>
      <c r="H37" s="48" t="s">
        <v>327</v>
      </c>
      <c r="I37" s="30">
        <v>40</v>
      </c>
      <c r="J37" s="54">
        <v>106980</v>
      </c>
      <c r="K37" s="54">
        <v>10</v>
      </c>
      <c r="L37" s="54">
        <v>500</v>
      </c>
      <c r="M37" s="59">
        <f t="shared" si="8"/>
        <v>50</v>
      </c>
      <c r="N37" s="59">
        <f t="shared" si="9"/>
        <v>107480</v>
      </c>
      <c r="O37" s="31"/>
    </row>
    <row r="38" spans="1:15" x14ac:dyDescent="0.4">
      <c r="A38" s="30">
        <v>30</v>
      </c>
      <c r="B38" s="95" t="s">
        <v>344</v>
      </c>
      <c r="C38" s="30">
        <v>1</v>
      </c>
      <c r="D38" s="30" t="s">
        <v>328</v>
      </c>
      <c r="E38" s="30" t="s">
        <v>9</v>
      </c>
      <c r="F38" s="30" t="s">
        <v>3</v>
      </c>
      <c r="G38" s="42">
        <v>2546</v>
      </c>
      <c r="H38" s="48" t="s">
        <v>329</v>
      </c>
      <c r="I38" s="30">
        <v>170</v>
      </c>
      <c r="J38" s="54">
        <v>315576</v>
      </c>
      <c r="K38" s="54">
        <v>17</v>
      </c>
      <c r="L38" s="54">
        <v>850</v>
      </c>
      <c r="M38" s="59">
        <f t="shared" si="8"/>
        <v>187</v>
      </c>
      <c r="N38" s="59">
        <f t="shared" si="9"/>
        <v>316426</v>
      </c>
      <c r="O38" s="31"/>
    </row>
    <row r="39" spans="1:15" x14ac:dyDescent="0.4">
      <c r="A39" s="30">
        <v>31</v>
      </c>
      <c r="B39" s="95" t="s">
        <v>345</v>
      </c>
      <c r="C39" s="30">
        <v>6</v>
      </c>
      <c r="D39" s="30" t="s">
        <v>103</v>
      </c>
      <c r="E39" s="30" t="s">
        <v>9</v>
      </c>
      <c r="F39" s="30" t="s">
        <v>3</v>
      </c>
      <c r="G39" s="42">
        <v>2546</v>
      </c>
      <c r="H39" s="48" t="s">
        <v>330</v>
      </c>
      <c r="I39" s="30">
        <v>30</v>
      </c>
      <c r="J39" s="54">
        <v>51200</v>
      </c>
      <c r="K39" s="54">
        <v>7</v>
      </c>
      <c r="L39" s="54">
        <v>500</v>
      </c>
      <c r="M39" s="59">
        <f t="shared" si="8"/>
        <v>37</v>
      </c>
      <c r="N39" s="59">
        <f t="shared" si="9"/>
        <v>51700</v>
      </c>
      <c r="O39" s="31"/>
    </row>
    <row r="40" spans="1:15" x14ac:dyDescent="0.4">
      <c r="A40" s="39">
        <v>32</v>
      </c>
      <c r="B40" s="95" t="s">
        <v>345</v>
      </c>
      <c r="C40" s="30">
        <v>7</v>
      </c>
      <c r="D40" s="30" t="s">
        <v>103</v>
      </c>
      <c r="E40" s="30" t="s">
        <v>9</v>
      </c>
      <c r="F40" s="30" t="s">
        <v>3</v>
      </c>
      <c r="G40" s="42">
        <v>2567</v>
      </c>
      <c r="H40" s="48" t="s">
        <v>331</v>
      </c>
      <c r="I40" s="30">
        <v>45</v>
      </c>
      <c r="J40" s="54">
        <v>115360</v>
      </c>
      <c r="K40" s="54">
        <v>10</v>
      </c>
      <c r="L40" s="54">
        <v>500</v>
      </c>
      <c r="M40" s="59">
        <f t="shared" si="8"/>
        <v>55</v>
      </c>
      <c r="N40" s="59">
        <f t="shared" si="9"/>
        <v>115860</v>
      </c>
      <c r="O40" s="31"/>
    </row>
    <row r="41" spans="1:15" x14ac:dyDescent="0.4">
      <c r="A41" s="30">
        <v>33</v>
      </c>
      <c r="B41" s="95" t="s">
        <v>346</v>
      </c>
      <c r="C41" s="30">
        <v>5</v>
      </c>
      <c r="D41" s="30" t="s">
        <v>103</v>
      </c>
      <c r="E41" s="30" t="s">
        <v>9</v>
      </c>
      <c r="F41" s="30" t="s">
        <v>3</v>
      </c>
      <c r="G41" s="42">
        <v>2545</v>
      </c>
      <c r="H41" s="48" t="s">
        <v>332</v>
      </c>
      <c r="I41" s="30">
        <v>55</v>
      </c>
      <c r="J41" s="54">
        <v>149200</v>
      </c>
      <c r="K41" s="54">
        <v>10</v>
      </c>
      <c r="L41" s="54">
        <v>500</v>
      </c>
      <c r="M41" s="59">
        <f t="shared" si="8"/>
        <v>65</v>
      </c>
      <c r="N41" s="59">
        <f t="shared" si="9"/>
        <v>149700</v>
      </c>
      <c r="O41" s="31"/>
    </row>
    <row r="42" spans="1:15" x14ac:dyDescent="0.4">
      <c r="A42" s="30">
        <v>34</v>
      </c>
      <c r="B42" s="95" t="s">
        <v>347</v>
      </c>
      <c r="C42" s="30">
        <v>1</v>
      </c>
      <c r="D42" s="30" t="s">
        <v>9</v>
      </c>
      <c r="E42" s="30" t="s">
        <v>9</v>
      </c>
      <c r="F42" s="30" t="s">
        <v>3</v>
      </c>
      <c r="G42" s="42">
        <v>2558</v>
      </c>
      <c r="H42" s="48" t="s">
        <v>333</v>
      </c>
      <c r="I42" s="30">
        <v>50</v>
      </c>
      <c r="J42" s="54">
        <v>152400</v>
      </c>
      <c r="K42" s="54">
        <v>10</v>
      </c>
      <c r="L42" s="54">
        <v>500</v>
      </c>
      <c r="M42" s="59">
        <f t="shared" si="8"/>
        <v>60</v>
      </c>
      <c r="N42" s="59">
        <f t="shared" si="9"/>
        <v>152900</v>
      </c>
      <c r="O42" s="31"/>
    </row>
    <row r="43" spans="1:15" x14ac:dyDescent="0.4">
      <c r="A43" s="39">
        <v>35</v>
      </c>
      <c r="B43" s="95" t="s">
        <v>348</v>
      </c>
      <c r="C43" s="30">
        <v>2</v>
      </c>
      <c r="D43" s="30" t="s">
        <v>328</v>
      </c>
      <c r="E43" s="30" t="s">
        <v>9</v>
      </c>
      <c r="F43" s="30" t="s">
        <v>3</v>
      </c>
      <c r="G43" s="42">
        <v>2544</v>
      </c>
      <c r="H43" s="48" t="s">
        <v>334</v>
      </c>
      <c r="I43" s="30">
        <v>30</v>
      </c>
      <c r="J43" s="54">
        <v>25000</v>
      </c>
      <c r="K43" s="54">
        <v>10</v>
      </c>
      <c r="L43" s="54">
        <v>500</v>
      </c>
      <c r="M43" s="59">
        <f t="shared" si="8"/>
        <v>40</v>
      </c>
      <c r="N43" s="59">
        <f t="shared" si="9"/>
        <v>25500</v>
      </c>
      <c r="O43" s="31"/>
    </row>
    <row r="44" spans="1:15" x14ac:dyDescent="0.4">
      <c r="A44" s="30">
        <v>36</v>
      </c>
      <c r="B44" s="95" t="s">
        <v>349</v>
      </c>
      <c r="C44" s="30">
        <v>4</v>
      </c>
      <c r="D44" s="30" t="s">
        <v>96</v>
      </c>
      <c r="E44" s="30" t="s">
        <v>9</v>
      </c>
      <c r="F44" s="30" t="s">
        <v>3</v>
      </c>
      <c r="G44" s="42">
        <v>2545</v>
      </c>
      <c r="H44" s="48" t="s">
        <v>335</v>
      </c>
      <c r="I44" s="30">
        <v>70</v>
      </c>
      <c r="J44" s="54">
        <v>150000</v>
      </c>
      <c r="K44" s="54">
        <v>8</v>
      </c>
      <c r="L44" s="54">
        <v>400</v>
      </c>
      <c r="M44" s="59">
        <f t="shared" si="8"/>
        <v>78</v>
      </c>
      <c r="N44" s="59">
        <f t="shared" si="9"/>
        <v>150400</v>
      </c>
      <c r="O44" s="31"/>
    </row>
    <row r="45" spans="1:15" ht="21.6" thickBot="1" x14ac:dyDescent="0.45">
      <c r="A45" s="37"/>
      <c r="B45" s="172"/>
      <c r="C45" s="37"/>
      <c r="D45" s="37" t="s">
        <v>2</v>
      </c>
      <c r="E45" s="38"/>
      <c r="F45" s="38"/>
      <c r="G45" s="37"/>
      <c r="H45" s="38"/>
      <c r="I45" s="37"/>
      <c r="J45" s="57">
        <f>SUM(J26:J44)</f>
        <v>1830387</v>
      </c>
      <c r="K45" s="211">
        <f t="shared" ref="K45:N45" si="10">SUM(K26:K44)</f>
        <v>191</v>
      </c>
      <c r="L45" s="57">
        <f t="shared" si="10"/>
        <v>18650</v>
      </c>
      <c r="M45" s="57">
        <f t="shared" si="10"/>
        <v>1019</v>
      </c>
      <c r="N45" s="57">
        <f t="shared" si="10"/>
        <v>1944159</v>
      </c>
      <c r="O45" s="152"/>
    </row>
    <row r="46" spans="1:15" x14ac:dyDescent="0.4">
      <c r="A46" s="50">
        <v>37</v>
      </c>
      <c r="B46" s="173" t="s">
        <v>105</v>
      </c>
      <c r="C46" s="39">
        <v>1</v>
      </c>
      <c r="D46" s="100" t="s">
        <v>106</v>
      </c>
      <c r="E46" s="29" t="s">
        <v>12</v>
      </c>
      <c r="F46" s="29" t="s">
        <v>3</v>
      </c>
      <c r="G46" s="29" t="s">
        <v>107</v>
      </c>
      <c r="H46" s="35" t="s">
        <v>108</v>
      </c>
      <c r="I46" s="29">
        <v>122</v>
      </c>
      <c r="J46" s="53">
        <v>49100</v>
      </c>
      <c r="K46" s="55">
        <v>154</v>
      </c>
      <c r="L46" s="53">
        <v>150000</v>
      </c>
      <c r="M46" s="59">
        <f t="shared" ref="M46:M47" si="11">I46+K46</f>
        <v>276</v>
      </c>
      <c r="N46" s="59">
        <f t="shared" ref="N46:N47" si="12">J46+L46</f>
        <v>199100</v>
      </c>
      <c r="O46" s="35"/>
    </row>
    <row r="47" spans="1:15" x14ac:dyDescent="0.4">
      <c r="A47" s="4">
        <v>38</v>
      </c>
      <c r="B47" s="98" t="s">
        <v>109</v>
      </c>
      <c r="C47" s="30">
        <v>4</v>
      </c>
      <c r="D47" s="30" t="s">
        <v>110</v>
      </c>
      <c r="E47" s="30" t="s">
        <v>12</v>
      </c>
      <c r="F47" s="30" t="s">
        <v>3</v>
      </c>
      <c r="G47" s="30" t="s">
        <v>111</v>
      </c>
      <c r="H47" s="31" t="s">
        <v>112</v>
      </c>
      <c r="I47" s="30">
        <v>65</v>
      </c>
      <c r="J47" s="54">
        <v>29000</v>
      </c>
      <c r="K47" s="56">
        <v>70</v>
      </c>
      <c r="L47" s="54">
        <v>50000</v>
      </c>
      <c r="M47" s="59">
        <f t="shared" si="11"/>
        <v>135</v>
      </c>
      <c r="N47" s="59">
        <f t="shared" si="12"/>
        <v>79000</v>
      </c>
      <c r="O47" s="31"/>
    </row>
    <row r="48" spans="1:15" x14ac:dyDescent="0.4">
      <c r="A48" s="50">
        <v>39</v>
      </c>
      <c r="B48" s="98" t="s">
        <v>113</v>
      </c>
      <c r="C48" s="30">
        <v>3</v>
      </c>
      <c r="D48" s="30" t="s">
        <v>110</v>
      </c>
      <c r="E48" s="30" t="s">
        <v>12</v>
      </c>
      <c r="F48" s="30" t="s">
        <v>3</v>
      </c>
      <c r="G48" s="30" t="s">
        <v>114</v>
      </c>
      <c r="H48" s="31" t="s">
        <v>115</v>
      </c>
      <c r="I48" s="30">
        <v>70</v>
      </c>
      <c r="J48" s="54">
        <v>7000</v>
      </c>
      <c r="K48" s="56">
        <v>40</v>
      </c>
      <c r="L48" s="54">
        <v>10000</v>
      </c>
      <c r="M48" s="59">
        <f t="shared" ref="M48:M50" si="13">I48+K48</f>
        <v>110</v>
      </c>
      <c r="N48" s="59">
        <f t="shared" ref="N48:N50" si="14">J48+L48</f>
        <v>17000</v>
      </c>
      <c r="O48" s="31"/>
    </row>
    <row r="49" spans="1:15" x14ac:dyDescent="0.4">
      <c r="A49" s="4">
        <v>40</v>
      </c>
      <c r="B49" s="98" t="s">
        <v>116</v>
      </c>
      <c r="C49" s="30">
        <v>9</v>
      </c>
      <c r="D49" s="30" t="s">
        <v>106</v>
      </c>
      <c r="E49" s="30" t="s">
        <v>12</v>
      </c>
      <c r="F49" s="30" t="s">
        <v>3</v>
      </c>
      <c r="G49" s="30" t="s">
        <v>117</v>
      </c>
      <c r="H49" s="31" t="s">
        <v>118</v>
      </c>
      <c r="I49" s="30">
        <v>84</v>
      </c>
      <c r="J49" s="54">
        <v>13000</v>
      </c>
      <c r="K49" s="56">
        <v>25</v>
      </c>
      <c r="L49" s="54">
        <v>12000</v>
      </c>
      <c r="M49" s="59">
        <f t="shared" si="13"/>
        <v>109</v>
      </c>
      <c r="N49" s="59">
        <f t="shared" si="14"/>
        <v>25000</v>
      </c>
      <c r="O49" s="31"/>
    </row>
    <row r="50" spans="1:15" x14ac:dyDescent="0.4">
      <c r="A50" s="50">
        <v>41</v>
      </c>
      <c r="B50" s="98" t="s">
        <v>119</v>
      </c>
      <c r="C50" s="30">
        <v>5</v>
      </c>
      <c r="D50" s="30" t="s">
        <v>12</v>
      </c>
      <c r="E50" s="30" t="s">
        <v>12</v>
      </c>
      <c r="F50" s="30" t="s">
        <v>3</v>
      </c>
      <c r="G50" s="30" t="s">
        <v>120</v>
      </c>
      <c r="H50" s="31" t="s">
        <v>121</v>
      </c>
      <c r="I50" s="30">
        <v>0</v>
      </c>
      <c r="J50" s="56">
        <v>0</v>
      </c>
      <c r="K50" s="56">
        <v>10</v>
      </c>
      <c r="L50" s="56">
        <v>400</v>
      </c>
      <c r="M50" s="59">
        <f t="shared" si="13"/>
        <v>10</v>
      </c>
      <c r="N50" s="59">
        <f t="shared" si="14"/>
        <v>400</v>
      </c>
      <c r="O50" s="31"/>
    </row>
    <row r="51" spans="1:15" ht="21.6" thickBot="1" x14ac:dyDescent="0.45">
      <c r="A51" s="38"/>
      <c r="B51" s="172"/>
      <c r="C51" s="37"/>
      <c r="D51" s="37" t="s">
        <v>2</v>
      </c>
      <c r="E51" s="38"/>
      <c r="F51" s="38"/>
      <c r="G51" s="37"/>
      <c r="H51" s="38"/>
      <c r="I51" s="37"/>
      <c r="J51" s="57">
        <f>SUM(J46:J50)</f>
        <v>98100</v>
      </c>
      <c r="K51" s="211">
        <f t="shared" ref="K51:N51" si="15">SUM(K46:K50)</f>
        <v>299</v>
      </c>
      <c r="L51" s="57">
        <f t="shared" si="15"/>
        <v>222400</v>
      </c>
      <c r="M51" s="57">
        <f t="shared" si="15"/>
        <v>640</v>
      </c>
      <c r="N51" s="57">
        <f t="shared" si="15"/>
        <v>320500</v>
      </c>
      <c r="O51" s="152"/>
    </row>
    <row r="52" spans="1:15" x14ac:dyDescent="0.4">
      <c r="A52" s="39">
        <v>42</v>
      </c>
      <c r="B52" s="173" t="s">
        <v>122</v>
      </c>
      <c r="C52" s="39">
        <v>12</v>
      </c>
      <c r="D52" s="100" t="s">
        <v>123</v>
      </c>
      <c r="E52" s="29" t="s">
        <v>8</v>
      </c>
      <c r="F52" s="29" t="s">
        <v>3</v>
      </c>
      <c r="G52" s="29">
        <v>2566</v>
      </c>
      <c r="H52" s="35" t="s">
        <v>124</v>
      </c>
      <c r="I52" s="29">
        <v>35</v>
      </c>
      <c r="J52" s="53">
        <v>700</v>
      </c>
      <c r="K52" s="55">
        <v>47</v>
      </c>
      <c r="L52" s="53">
        <v>3000</v>
      </c>
      <c r="M52" s="59">
        <f t="shared" ref="M52" si="16">I52+K52</f>
        <v>82</v>
      </c>
      <c r="N52" s="59">
        <f t="shared" ref="N52" si="17">J52+L52</f>
        <v>3700</v>
      </c>
      <c r="O52" s="35"/>
    </row>
    <row r="53" spans="1:15" x14ac:dyDescent="0.4">
      <c r="A53" s="30">
        <v>43</v>
      </c>
      <c r="B53" s="98" t="s">
        <v>125</v>
      </c>
      <c r="C53" s="42">
        <v>6</v>
      </c>
      <c r="D53" s="101" t="s">
        <v>126</v>
      </c>
      <c r="E53" s="30" t="s">
        <v>8</v>
      </c>
      <c r="F53" s="30" t="s">
        <v>3</v>
      </c>
      <c r="G53" s="30">
        <v>2566</v>
      </c>
      <c r="H53" s="31" t="s">
        <v>127</v>
      </c>
      <c r="I53" s="30">
        <v>20</v>
      </c>
      <c r="J53" s="54">
        <v>700</v>
      </c>
      <c r="K53" s="56">
        <v>48</v>
      </c>
      <c r="L53" s="54">
        <v>2000</v>
      </c>
      <c r="M53" s="59">
        <f t="shared" ref="M53:M58" si="18">I53+K53</f>
        <v>68</v>
      </c>
      <c r="N53" s="59">
        <f t="shared" ref="N53:N58" si="19">J53+L53</f>
        <v>2700</v>
      </c>
      <c r="O53" s="31"/>
    </row>
    <row r="54" spans="1:15" x14ac:dyDescent="0.4">
      <c r="A54" s="39">
        <v>44</v>
      </c>
      <c r="B54" s="98" t="s">
        <v>128</v>
      </c>
      <c r="C54" s="42">
        <v>9</v>
      </c>
      <c r="D54" s="101" t="s">
        <v>123</v>
      </c>
      <c r="E54" s="30" t="s">
        <v>8</v>
      </c>
      <c r="F54" s="30" t="s">
        <v>3</v>
      </c>
      <c r="G54" s="30">
        <v>2566</v>
      </c>
      <c r="H54" s="31" t="s">
        <v>129</v>
      </c>
      <c r="I54" s="30">
        <v>17</v>
      </c>
      <c r="J54" s="54">
        <v>340</v>
      </c>
      <c r="K54" s="56">
        <v>50</v>
      </c>
      <c r="L54" s="54">
        <v>3000</v>
      </c>
      <c r="M54" s="59">
        <f t="shared" si="18"/>
        <v>67</v>
      </c>
      <c r="N54" s="59">
        <f t="shared" si="19"/>
        <v>3340</v>
      </c>
      <c r="O54" s="31"/>
    </row>
    <row r="55" spans="1:15" x14ac:dyDescent="0.4">
      <c r="A55" s="30">
        <v>45</v>
      </c>
      <c r="B55" s="98" t="s">
        <v>130</v>
      </c>
      <c r="C55" s="42">
        <v>1</v>
      </c>
      <c r="D55" s="101" t="s">
        <v>131</v>
      </c>
      <c r="E55" s="30" t="s">
        <v>8</v>
      </c>
      <c r="F55" s="30" t="s">
        <v>3</v>
      </c>
      <c r="G55" s="30">
        <v>2566</v>
      </c>
      <c r="H55" s="31" t="s">
        <v>132</v>
      </c>
      <c r="I55" s="30">
        <v>20</v>
      </c>
      <c r="J55" s="54">
        <v>400</v>
      </c>
      <c r="K55" s="56">
        <v>48</v>
      </c>
      <c r="L55" s="54">
        <v>2000</v>
      </c>
      <c r="M55" s="59">
        <f t="shared" si="18"/>
        <v>68</v>
      </c>
      <c r="N55" s="59">
        <f t="shared" si="19"/>
        <v>2400</v>
      </c>
      <c r="O55" s="31"/>
    </row>
    <row r="56" spans="1:15" x14ac:dyDescent="0.4">
      <c r="A56" s="39">
        <v>46</v>
      </c>
      <c r="B56" s="98" t="s">
        <v>133</v>
      </c>
      <c r="C56" s="42">
        <v>4</v>
      </c>
      <c r="D56" s="101" t="s">
        <v>134</v>
      </c>
      <c r="E56" s="30" t="s">
        <v>8</v>
      </c>
      <c r="F56" s="30" t="s">
        <v>3</v>
      </c>
      <c r="G56" s="30">
        <v>2566</v>
      </c>
      <c r="H56" s="31" t="s">
        <v>135</v>
      </c>
      <c r="I56" s="30">
        <v>27</v>
      </c>
      <c r="J56" s="54">
        <v>540</v>
      </c>
      <c r="K56" s="56">
        <v>50</v>
      </c>
      <c r="L56" s="54">
        <v>3800</v>
      </c>
      <c r="M56" s="59">
        <f t="shared" si="18"/>
        <v>77</v>
      </c>
      <c r="N56" s="59">
        <f t="shared" si="19"/>
        <v>4340</v>
      </c>
      <c r="O56" s="31"/>
    </row>
    <row r="57" spans="1:15" x14ac:dyDescent="0.4">
      <c r="A57" s="30">
        <v>47</v>
      </c>
      <c r="B57" s="98" t="s">
        <v>136</v>
      </c>
      <c r="C57" s="42">
        <v>4</v>
      </c>
      <c r="D57" s="101" t="s">
        <v>137</v>
      </c>
      <c r="E57" s="30" t="s">
        <v>8</v>
      </c>
      <c r="F57" s="30" t="s">
        <v>3</v>
      </c>
      <c r="G57" s="30">
        <v>2566</v>
      </c>
      <c r="H57" s="31" t="s">
        <v>138</v>
      </c>
      <c r="I57" s="30">
        <v>41</v>
      </c>
      <c r="J57" s="54">
        <v>820</v>
      </c>
      <c r="K57" s="56">
        <v>47</v>
      </c>
      <c r="L57" s="54">
        <v>2000</v>
      </c>
      <c r="M57" s="59">
        <f t="shared" si="18"/>
        <v>88</v>
      </c>
      <c r="N57" s="59">
        <f t="shared" si="19"/>
        <v>2820</v>
      </c>
      <c r="O57" s="31"/>
    </row>
    <row r="58" spans="1:15" x14ac:dyDescent="0.4">
      <c r="A58" s="39">
        <v>48</v>
      </c>
      <c r="B58" s="98" t="s">
        <v>139</v>
      </c>
      <c r="C58" s="42">
        <v>11</v>
      </c>
      <c r="D58" s="101" t="s">
        <v>123</v>
      </c>
      <c r="E58" s="30" t="s">
        <v>8</v>
      </c>
      <c r="F58" s="30" t="s">
        <v>3</v>
      </c>
      <c r="G58" s="30">
        <v>2566</v>
      </c>
      <c r="H58" s="31" t="s">
        <v>140</v>
      </c>
      <c r="I58" s="30">
        <v>63</v>
      </c>
      <c r="J58" s="54">
        <v>4350</v>
      </c>
      <c r="K58" s="56">
        <v>50</v>
      </c>
      <c r="L58" s="54">
        <v>3000</v>
      </c>
      <c r="M58" s="59">
        <f t="shared" si="18"/>
        <v>113</v>
      </c>
      <c r="N58" s="59">
        <f t="shared" si="19"/>
        <v>7350</v>
      </c>
      <c r="O58" s="31"/>
    </row>
    <row r="59" spans="1:15" ht="21.6" thickBot="1" x14ac:dyDescent="0.45">
      <c r="A59" s="38"/>
      <c r="B59" s="172"/>
      <c r="C59" s="37"/>
      <c r="D59" s="37" t="s">
        <v>2</v>
      </c>
      <c r="E59" s="38"/>
      <c r="F59" s="38"/>
      <c r="G59" s="37"/>
      <c r="H59" s="38"/>
      <c r="I59" s="37"/>
      <c r="J59" s="57">
        <f>SUM(J52:J58)</f>
        <v>7850</v>
      </c>
      <c r="K59" s="211">
        <f t="shared" ref="K59:N59" si="20">SUM(K52:K58)</f>
        <v>340</v>
      </c>
      <c r="L59" s="57">
        <f t="shared" si="20"/>
        <v>18800</v>
      </c>
      <c r="M59" s="57">
        <f t="shared" si="20"/>
        <v>563</v>
      </c>
      <c r="N59" s="57">
        <f t="shared" si="20"/>
        <v>26650</v>
      </c>
      <c r="O59" s="152"/>
    </row>
    <row r="60" spans="1:15" x14ac:dyDescent="0.4">
      <c r="A60" s="39">
        <v>49</v>
      </c>
      <c r="B60" s="173" t="s">
        <v>141</v>
      </c>
      <c r="C60" s="39">
        <v>2</v>
      </c>
      <c r="D60" s="100" t="s">
        <v>142</v>
      </c>
      <c r="E60" s="29" t="s">
        <v>10</v>
      </c>
      <c r="F60" s="29" t="s">
        <v>3</v>
      </c>
      <c r="G60" s="40">
        <v>242948</v>
      </c>
      <c r="H60" s="35" t="s">
        <v>143</v>
      </c>
      <c r="I60" s="29">
        <v>20</v>
      </c>
      <c r="J60" s="53">
        <v>18000</v>
      </c>
      <c r="K60" s="55">
        <v>40</v>
      </c>
      <c r="L60" s="53">
        <v>30280</v>
      </c>
      <c r="M60" s="59">
        <f t="shared" ref="M60:M61" si="21">I60+K60</f>
        <v>60</v>
      </c>
      <c r="N60" s="59">
        <f t="shared" ref="N60:N61" si="22">J60+L60</f>
        <v>48280</v>
      </c>
      <c r="O60" s="35"/>
    </row>
    <row r="61" spans="1:15" x14ac:dyDescent="0.4">
      <c r="A61" s="30">
        <v>50</v>
      </c>
      <c r="B61" s="98" t="s">
        <v>144</v>
      </c>
      <c r="C61" s="30">
        <v>4</v>
      </c>
      <c r="D61" s="30" t="s">
        <v>10</v>
      </c>
      <c r="E61" s="30" t="s">
        <v>10</v>
      </c>
      <c r="F61" s="30" t="s">
        <v>3</v>
      </c>
      <c r="G61" s="41">
        <v>242979</v>
      </c>
      <c r="H61" s="31" t="s">
        <v>145</v>
      </c>
      <c r="I61" s="30">
        <v>25</v>
      </c>
      <c r="J61" s="54">
        <v>130000</v>
      </c>
      <c r="K61" s="56">
        <v>35</v>
      </c>
      <c r="L61" s="54">
        <v>18000</v>
      </c>
      <c r="M61" s="59">
        <f t="shared" si="21"/>
        <v>60</v>
      </c>
      <c r="N61" s="59">
        <f t="shared" si="22"/>
        <v>148000</v>
      </c>
      <c r="O61" s="31"/>
    </row>
    <row r="62" spans="1:15" x14ac:dyDescent="0.4">
      <c r="A62" s="39">
        <v>51</v>
      </c>
      <c r="B62" s="98" t="s">
        <v>146</v>
      </c>
      <c r="C62" s="30">
        <v>10</v>
      </c>
      <c r="D62" s="30" t="s">
        <v>10</v>
      </c>
      <c r="E62" s="30" t="s">
        <v>10</v>
      </c>
      <c r="F62" s="30" t="s">
        <v>3</v>
      </c>
      <c r="G62" s="41">
        <v>241609</v>
      </c>
      <c r="H62" s="31" t="s">
        <v>147</v>
      </c>
      <c r="I62" s="30">
        <v>95</v>
      </c>
      <c r="J62" s="54">
        <v>155000</v>
      </c>
      <c r="K62" s="56">
        <v>27</v>
      </c>
      <c r="L62" s="54">
        <v>15000</v>
      </c>
      <c r="M62" s="59">
        <f t="shared" ref="M62:M64" si="23">I62+K62</f>
        <v>122</v>
      </c>
      <c r="N62" s="59">
        <f t="shared" ref="N62:N64" si="24">J62+L62</f>
        <v>170000</v>
      </c>
      <c r="O62" s="31"/>
    </row>
    <row r="63" spans="1:15" x14ac:dyDescent="0.4">
      <c r="A63" s="30">
        <v>52</v>
      </c>
      <c r="B63" s="98" t="s">
        <v>148</v>
      </c>
      <c r="C63" s="30">
        <v>2</v>
      </c>
      <c r="D63" s="30" t="s">
        <v>149</v>
      </c>
      <c r="E63" s="30" t="s">
        <v>10</v>
      </c>
      <c r="F63" s="30" t="s">
        <v>3</v>
      </c>
      <c r="G63" s="41">
        <v>241214</v>
      </c>
      <c r="H63" s="31" t="s">
        <v>150</v>
      </c>
      <c r="I63" s="30">
        <v>60</v>
      </c>
      <c r="J63" s="54">
        <v>126250</v>
      </c>
      <c r="K63" s="56">
        <v>30</v>
      </c>
      <c r="L63" s="54">
        <v>13000</v>
      </c>
      <c r="M63" s="59">
        <f t="shared" si="23"/>
        <v>90</v>
      </c>
      <c r="N63" s="59">
        <f t="shared" si="24"/>
        <v>139250</v>
      </c>
      <c r="O63" s="31"/>
    </row>
    <row r="64" spans="1:15" x14ac:dyDescent="0.4">
      <c r="A64" s="39">
        <v>53</v>
      </c>
      <c r="B64" s="98" t="s">
        <v>151</v>
      </c>
      <c r="C64" s="30">
        <v>2</v>
      </c>
      <c r="D64" s="30" t="s">
        <v>152</v>
      </c>
      <c r="E64" s="30" t="s">
        <v>10</v>
      </c>
      <c r="F64" s="30" t="s">
        <v>3</v>
      </c>
      <c r="G64" s="41">
        <v>243070</v>
      </c>
      <c r="H64" s="31" t="s">
        <v>153</v>
      </c>
      <c r="I64" s="30">
        <v>12</v>
      </c>
      <c r="J64" s="54">
        <v>5000</v>
      </c>
      <c r="K64" s="56">
        <v>29</v>
      </c>
      <c r="L64" s="54">
        <v>16000</v>
      </c>
      <c r="M64" s="59">
        <f t="shared" si="23"/>
        <v>41</v>
      </c>
      <c r="N64" s="59">
        <f t="shared" si="24"/>
        <v>21000</v>
      </c>
      <c r="O64" s="31"/>
    </row>
    <row r="65" spans="1:15" ht="21.6" thickBot="1" x14ac:dyDescent="0.45">
      <c r="A65" s="37"/>
      <c r="B65" s="172"/>
      <c r="C65" s="37"/>
      <c r="D65" s="37" t="s">
        <v>2</v>
      </c>
      <c r="E65" s="38"/>
      <c r="F65" s="38"/>
      <c r="G65" s="37"/>
      <c r="H65" s="38"/>
      <c r="I65" s="37"/>
      <c r="J65" s="57">
        <f>SUM(J60:J64)</f>
        <v>434250</v>
      </c>
      <c r="K65" s="211">
        <f t="shared" ref="K65:N65" si="25">SUM(K60:K64)</f>
        <v>161</v>
      </c>
      <c r="L65" s="57">
        <f t="shared" si="25"/>
        <v>92280</v>
      </c>
      <c r="M65" s="57">
        <f t="shared" si="25"/>
        <v>373</v>
      </c>
      <c r="N65" s="57">
        <f t="shared" si="25"/>
        <v>526530</v>
      </c>
      <c r="O65" s="152"/>
    </row>
    <row r="66" spans="1:15" x14ac:dyDescent="0.4">
      <c r="A66" s="39">
        <v>54</v>
      </c>
      <c r="B66" s="173" t="s">
        <v>154</v>
      </c>
      <c r="C66" s="39">
        <v>2</v>
      </c>
      <c r="D66" s="100" t="s">
        <v>13</v>
      </c>
      <c r="E66" s="29" t="s">
        <v>13</v>
      </c>
      <c r="F66" s="29" t="s">
        <v>3</v>
      </c>
      <c r="G66" s="29" t="s">
        <v>155</v>
      </c>
      <c r="H66" s="35" t="s">
        <v>156</v>
      </c>
      <c r="I66" s="29">
        <v>20</v>
      </c>
      <c r="J66" s="53">
        <v>2400</v>
      </c>
      <c r="K66" s="53">
        <v>47</v>
      </c>
      <c r="L66" s="53">
        <v>11280</v>
      </c>
      <c r="M66" s="59">
        <f t="shared" ref="M66:M67" si="26">I66+K66</f>
        <v>67</v>
      </c>
      <c r="N66" s="59">
        <f t="shared" ref="N66:N67" si="27">J66+L66</f>
        <v>13680</v>
      </c>
      <c r="O66" s="35"/>
    </row>
    <row r="67" spans="1:15" x14ac:dyDescent="0.4">
      <c r="A67" s="30">
        <v>55</v>
      </c>
      <c r="B67" s="98" t="s">
        <v>157</v>
      </c>
      <c r="C67" s="30">
        <v>3</v>
      </c>
      <c r="D67" s="30" t="s">
        <v>13</v>
      </c>
      <c r="E67" s="30" t="s">
        <v>13</v>
      </c>
      <c r="F67" s="30" t="s">
        <v>3</v>
      </c>
      <c r="G67" s="30" t="s">
        <v>158</v>
      </c>
      <c r="H67" s="31" t="s">
        <v>159</v>
      </c>
      <c r="I67" s="30">
        <v>13</v>
      </c>
      <c r="J67" s="54">
        <v>3120</v>
      </c>
      <c r="K67" s="54">
        <v>60</v>
      </c>
      <c r="L67" s="54">
        <v>3600</v>
      </c>
      <c r="M67" s="59">
        <f t="shared" si="26"/>
        <v>73</v>
      </c>
      <c r="N67" s="59">
        <f t="shared" si="27"/>
        <v>6720</v>
      </c>
      <c r="O67" s="31"/>
    </row>
    <row r="68" spans="1:15" x14ac:dyDescent="0.4">
      <c r="A68" s="39">
        <v>56</v>
      </c>
      <c r="B68" s="98" t="s">
        <v>160</v>
      </c>
      <c r="C68" s="30">
        <v>5</v>
      </c>
      <c r="D68" s="30" t="s">
        <v>13</v>
      </c>
      <c r="E68" s="30" t="s">
        <v>13</v>
      </c>
      <c r="F68" s="30" t="s">
        <v>3</v>
      </c>
      <c r="G68" s="30" t="s">
        <v>161</v>
      </c>
      <c r="H68" s="31" t="s">
        <v>162</v>
      </c>
      <c r="I68" s="30">
        <v>10</v>
      </c>
      <c r="J68" s="54">
        <v>1200</v>
      </c>
      <c r="K68" s="54">
        <v>25</v>
      </c>
      <c r="L68" s="54">
        <v>5000</v>
      </c>
      <c r="M68" s="59">
        <f t="shared" ref="M68:M70" si="28">I68+K68</f>
        <v>35</v>
      </c>
      <c r="N68" s="59">
        <f t="shared" ref="N68:N70" si="29">J68+L68</f>
        <v>6200</v>
      </c>
      <c r="O68" s="31"/>
    </row>
    <row r="69" spans="1:15" x14ac:dyDescent="0.4">
      <c r="A69" s="30">
        <v>57</v>
      </c>
      <c r="B69" s="98" t="s">
        <v>163</v>
      </c>
      <c r="C69" s="30">
        <v>8</v>
      </c>
      <c r="D69" s="30" t="s">
        <v>164</v>
      </c>
      <c r="E69" s="30" t="s">
        <v>13</v>
      </c>
      <c r="F69" s="30" t="s">
        <v>3</v>
      </c>
      <c r="G69" s="30" t="s">
        <v>155</v>
      </c>
      <c r="H69" s="31" t="s">
        <v>165</v>
      </c>
      <c r="I69" s="30">
        <v>24</v>
      </c>
      <c r="J69" s="54">
        <v>6250</v>
      </c>
      <c r="K69" s="54">
        <v>40</v>
      </c>
      <c r="L69" s="54">
        <v>3900</v>
      </c>
      <c r="M69" s="59">
        <f t="shared" si="28"/>
        <v>64</v>
      </c>
      <c r="N69" s="59">
        <f t="shared" si="29"/>
        <v>10150</v>
      </c>
      <c r="O69" s="31"/>
    </row>
    <row r="70" spans="1:15" x14ac:dyDescent="0.4">
      <c r="A70" s="39">
        <v>58</v>
      </c>
      <c r="B70" s="98" t="s">
        <v>116</v>
      </c>
      <c r="C70" s="30">
        <v>8</v>
      </c>
      <c r="D70" s="30" t="s">
        <v>166</v>
      </c>
      <c r="E70" s="30" t="s">
        <v>13</v>
      </c>
      <c r="F70" s="30" t="s">
        <v>3</v>
      </c>
      <c r="G70" s="30" t="s">
        <v>167</v>
      </c>
      <c r="H70" s="31" t="s">
        <v>168</v>
      </c>
      <c r="I70" s="30">
        <v>20</v>
      </c>
      <c r="J70" s="54">
        <v>1800</v>
      </c>
      <c r="K70" s="54">
        <v>40</v>
      </c>
      <c r="L70" s="54">
        <v>3000</v>
      </c>
      <c r="M70" s="59">
        <f t="shared" si="28"/>
        <v>60</v>
      </c>
      <c r="N70" s="59">
        <f t="shared" si="29"/>
        <v>4800</v>
      </c>
      <c r="O70" s="31"/>
    </row>
    <row r="71" spans="1:15" ht="21.6" thickBot="1" x14ac:dyDescent="0.45">
      <c r="A71" s="38"/>
      <c r="B71" s="172"/>
      <c r="C71" s="37"/>
      <c r="D71" s="37" t="s">
        <v>2</v>
      </c>
      <c r="E71" s="38"/>
      <c r="F71" s="38"/>
      <c r="G71" s="37"/>
      <c r="H71" s="38"/>
      <c r="I71" s="37"/>
      <c r="J71" s="57">
        <f>SUM(J66:J70)</f>
        <v>14770</v>
      </c>
      <c r="K71" s="211">
        <f t="shared" ref="K71:N71" si="30">SUM(K66:K70)</f>
        <v>212</v>
      </c>
      <c r="L71" s="57">
        <f t="shared" si="30"/>
        <v>26780</v>
      </c>
      <c r="M71" s="57">
        <f t="shared" si="30"/>
        <v>299</v>
      </c>
      <c r="N71" s="57">
        <f t="shared" si="30"/>
        <v>41550</v>
      </c>
      <c r="O71" s="152"/>
    </row>
    <row r="72" spans="1:15" x14ac:dyDescent="0.4">
      <c r="A72" s="30">
        <v>59</v>
      </c>
      <c r="B72" s="174" t="s">
        <v>264</v>
      </c>
      <c r="C72" s="50">
        <v>1</v>
      </c>
      <c r="D72" s="103" t="s">
        <v>260</v>
      </c>
      <c r="E72" s="47" t="s">
        <v>16</v>
      </c>
      <c r="F72" s="47" t="s">
        <v>3</v>
      </c>
      <c r="G72" s="51">
        <v>2538</v>
      </c>
      <c r="H72" s="52" t="s">
        <v>265</v>
      </c>
      <c r="I72" s="47">
        <v>37</v>
      </c>
      <c r="J72" s="125">
        <v>55000</v>
      </c>
      <c r="K72" s="59">
        <v>20</v>
      </c>
      <c r="L72" s="138">
        <v>2000</v>
      </c>
      <c r="M72" s="59">
        <f>I72+K72</f>
        <v>57</v>
      </c>
      <c r="N72" s="138">
        <f>J72+L72</f>
        <v>57000</v>
      </c>
      <c r="O72" s="35"/>
    </row>
    <row r="73" spans="1:15" x14ac:dyDescent="0.4">
      <c r="A73" s="39">
        <v>60</v>
      </c>
      <c r="B73" s="95" t="s">
        <v>266</v>
      </c>
      <c r="C73" s="4">
        <v>1</v>
      </c>
      <c r="D73" s="44" t="s">
        <v>267</v>
      </c>
      <c r="E73" s="4" t="s">
        <v>16</v>
      </c>
      <c r="F73" s="4" t="s">
        <v>3</v>
      </c>
      <c r="G73" s="45">
        <v>2551</v>
      </c>
      <c r="H73" s="48" t="s">
        <v>268</v>
      </c>
      <c r="I73" s="30">
        <v>91</v>
      </c>
      <c r="J73" s="126">
        <v>800000</v>
      </c>
      <c r="K73" s="5">
        <v>46</v>
      </c>
      <c r="L73" s="64">
        <v>4600</v>
      </c>
      <c r="M73" s="59">
        <f t="shared" ref="M73:M75" si="31">I73+K73</f>
        <v>137</v>
      </c>
      <c r="N73" s="138">
        <f>J73+L73</f>
        <v>804600</v>
      </c>
      <c r="O73" s="31"/>
    </row>
    <row r="74" spans="1:15" x14ac:dyDescent="0.4">
      <c r="A74" s="30">
        <v>61</v>
      </c>
      <c r="B74" s="95" t="s">
        <v>269</v>
      </c>
      <c r="C74" s="4">
        <v>6</v>
      </c>
      <c r="D74" s="44" t="s">
        <v>267</v>
      </c>
      <c r="E74" s="4" t="s">
        <v>16</v>
      </c>
      <c r="F74" s="4" t="s">
        <v>3</v>
      </c>
      <c r="G74" s="49" t="s">
        <v>251</v>
      </c>
      <c r="H74" s="46" t="s">
        <v>270</v>
      </c>
      <c r="I74" s="4">
        <v>287</v>
      </c>
      <c r="J74" s="126">
        <v>2530000</v>
      </c>
      <c r="K74" s="5">
        <v>144</v>
      </c>
      <c r="L74" s="64">
        <v>14400</v>
      </c>
      <c r="M74" s="59">
        <f t="shared" si="31"/>
        <v>431</v>
      </c>
      <c r="N74" s="138">
        <f>J74+L74</f>
        <v>2544400</v>
      </c>
      <c r="O74" s="31"/>
    </row>
    <row r="75" spans="1:15" x14ac:dyDescent="0.4">
      <c r="A75" s="39">
        <v>62</v>
      </c>
      <c r="B75" s="95" t="s">
        <v>271</v>
      </c>
      <c r="C75" s="4">
        <v>9</v>
      </c>
      <c r="D75" s="44" t="s">
        <v>267</v>
      </c>
      <c r="E75" s="4" t="s">
        <v>16</v>
      </c>
      <c r="F75" s="4" t="s">
        <v>3</v>
      </c>
      <c r="G75" s="49" t="s">
        <v>181</v>
      </c>
      <c r="H75" s="46" t="s">
        <v>272</v>
      </c>
      <c r="I75" s="4">
        <v>200</v>
      </c>
      <c r="J75" s="64">
        <v>475200</v>
      </c>
      <c r="K75" s="5">
        <v>100</v>
      </c>
      <c r="L75" s="64">
        <v>10000</v>
      </c>
      <c r="M75" s="59">
        <f t="shared" si="31"/>
        <v>300</v>
      </c>
      <c r="N75" s="138">
        <f>J75+L75</f>
        <v>485200</v>
      </c>
      <c r="O75" s="31"/>
    </row>
    <row r="76" spans="1:15" ht="21.6" thickBot="1" x14ac:dyDescent="0.45">
      <c r="A76" s="132"/>
      <c r="B76" s="133"/>
      <c r="C76" s="134"/>
      <c r="D76" s="96" t="s">
        <v>2</v>
      </c>
      <c r="E76" s="134"/>
      <c r="F76" s="134"/>
      <c r="G76" s="136"/>
      <c r="H76" s="137"/>
      <c r="I76" s="134"/>
      <c r="J76" s="65">
        <f>SUM(J72:J75)</f>
        <v>3860200</v>
      </c>
      <c r="K76" s="212">
        <f t="shared" ref="K76:N76" si="32">SUM(K72:K75)</f>
        <v>310</v>
      </c>
      <c r="L76" s="65">
        <f t="shared" si="32"/>
        <v>31000</v>
      </c>
      <c r="M76" s="65">
        <f t="shared" si="32"/>
        <v>925</v>
      </c>
      <c r="N76" s="65">
        <f t="shared" si="32"/>
        <v>3891200</v>
      </c>
      <c r="O76" s="152"/>
    </row>
    <row r="77" spans="1:15" x14ac:dyDescent="0.4">
      <c r="A77" s="29">
        <v>63</v>
      </c>
      <c r="B77" s="174" t="s">
        <v>173</v>
      </c>
      <c r="C77" s="4">
        <v>2</v>
      </c>
      <c r="D77" s="44" t="s">
        <v>172</v>
      </c>
      <c r="E77" s="4" t="s">
        <v>18</v>
      </c>
      <c r="F77" s="4" t="s">
        <v>3</v>
      </c>
      <c r="G77" s="49" t="s">
        <v>58</v>
      </c>
      <c r="H77" s="46" t="s">
        <v>278</v>
      </c>
      <c r="I77" s="4">
        <v>228</v>
      </c>
      <c r="J77" s="63">
        <v>171000</v>
      </c>
      <c r="K77" s="5">
        <v>15</v>
      </c>
      <c r="L77" s="64">
        <v>2250</v>
      </c>
      <c r="M77" s="59">
        <f>I77+K77</f>
        <v>243</v>
      </c>
      <c r="N77" s="59">
        <f t="shared" ref="N77" si="33">J77+L77</f>
        <v>173250</v>
      </c>
      <c r="O77" s="35"/>
    </row>
    <row r="78" spans="1:15" x14ac:dyDescent="0.4">
      <c r="A78" s="30">
        <v>64</v>
      </c>
      <c r="B78" s="95" t="s">
        <v>273</v>
      </c>
      <c r="C78" s="43">
        <v>2</v>
      </c>
      <c r="D78" s="44" t="s">
        <v>229</v>
      </c>
      <c r="E78" s="4" t="s">
        <v>18</v>
      </c>
      <c r="F78" s="4" t="s">
        <v>3</v>
      </c>
      <c r="G78" s="45">
        <v>2544</v>
      </c>
      <c r="H78" s="46" t="s">
        <v>274</v>
      </c>
      <c r="I78" s="47">
        <v>547</v>
      </c>
      <c r="J78" s="63">
        <v>5937861</v>
      </c>
      <c r="K78" s="59">
        <v>60</v>
      </c>
      <c r="L78" s="64">
        <v>14400</v>
      </c>
      <c r="M78" s="59">
        <f>I78+K78</f>
        <v>607</v>
      </c>
      <c r="N78" s="59">
        <f>J78+L78</f>
        <v>5952261</v>
      </c>
      <c r="O78" s="31"/>
    </row>
    <row r="79" spans="1:15" x14ac:dyDescent="0.4">
      <c r="A79" s="30">
        <v>65</v>
      </c>
      <c r="B79" s="95" t="s">
        <v>275</v>
      </c>
      <c r="C79" s="4">
        <v>5</v>
      </c>
      <c r="D79" s="44" t="s">
        <v>276</v>
      </c>
      <c r="E79" s="4" t="s">
        <v>18</v>
      </c>
      <c r="F79" s="4" t="s">
        <v>3</v>
      </c>
      <c r="G79" s="45">
        <v>2542</v>
      </c>
      <c r="H79" s="48" t="s">
        <v>277</v>
      </c>
      <c r="I79" s="30">
        <v>253</v>
      </c>
      <c r="J79" s="63">
        <v>4355394</v>
      </c>
      <c r="K79" s="5">
        <v>75</v>
      </c>
      <c r="L79" s="64">
        <v>18000</v>
      </c>
      <c r="M79" s="59">
        <f t="shared" ref="M79:M86" si="34">I79+K79</f>
        <v>328</v>
      </c>
      <c r="N79" s="59">
        <f t="shared" ref="N79:N86" si="35">J79+L79</f>
        <v>4373394</v>
      </c>
      <c r="O79" s="31"/>
    </row>
    <row r="80" spans="1:15" x14ac:dyDescent="0.4">
      <c r="A80" s="29">
        <v>66</v>
      </c>
      <c r="B80" s="95" t="s">
        <v>235</v>
      </c>
      <c r="C80" s="4">
        <v>7</v>
      </c>
      <c r="D80" s="4" t="s">
        <v>234</v>
      </c>
      <c r="E80" s="4" t="s">
        <v>18</v>
      </c>
      <c r="F80" s="4" t="s">
        <v>3</v>
      </c>
      <c r="G80" s="49" t="s">
        <v>279</v>
      </c>
      <c r="H80" s="46" t="s">
        <v>236</v>
      </c>
      <c r="I80" s="4">
        <v>12</v>
      </c>
      <c r="J80" s="64">
        <v>1200</v>
      </c>
      <c r="K80" s="5">
        <v>55</v>
      </c>
      <c r="L80" s="64">
        <v>5500</v>
      </c>
      <c r="M80" s="59">
        <f t="shared" si="34"/>
        <v>67</v>
      </c>
      <c r="N80" s="59">
        <f t="shared" si="35"/>
        <v>6700</v>
      </c>
      <c r="O80" s="31"/>
    </row>
    <row r="81" spans="1:19" x14ac:dyDescent="0.4">
      <c r="A81" s="30">
        <v>67</v>
      </c>
      <c r="B81" s="95" t="s">
        <v>280</v>
      </c>
      <c r="C81" s="4">
        <v>16</v>
      </c>
      <c r="D81" s="4" t="s">
        <v>281</v>
      </c>
      <c r="E81" s="4" t="s">
        <v>18</v>
      </c>
      <c r="F81" s="4" t="s">
        <v>3</v>
      </c>
      <c r="G81" s="49" t="s">
        <v>58</v>
      </c>
      <c r="H81" s="46" t="s">
        <v>282</v>
      </c>
      <c r="I81" s="4">
        <v>72</v>
      </c>
      <c r="J81" s="64">
        <v>50000</v>
      </c>
      <c r="K81" s="5">
        <v>53</v>
      </c>
      <c r="L81" s="64">
        <v>5300</v>
      </c>
      <c r="M81" s="59">
        <f t="shared" si="34"/>
        <v>125</v>
      </c>
      <c r="N81" s="59">
        <f t="shared" si="35"/>
        <v>55300</v>
      </c>
      <c r="O81" s="31"/>
    </row>
    <row r="82" spans="1:19" x14ac:dyDescent="0.4">
      <c r="A82" s="30">
        <v>68</v>
      </c>
      <c r="B82" s="95" t="s">
        <v>283</v>
      </c>
      <c r="C82" s="4">
        <v>10</v>
      </c>
      <c r="D82" s="4" t="s">
        <v>281</v>
      </c>
      <c r="E82" s="4" t="s">
        <v>18</v>
      </c>
      <c r="F82" s="4" t="s">
        <v>3</v>
      </c>
      <c r="G82" s="49" t="s">
        <v>58</v>
      </c>
      <c r="H82" s="46" t="s">
        <v>284</v>
      </c>
      <c r="I82" s="4">
        <v>31</v>
      </c>
      <c r="J82" s="64">
        <v>19564</v>
      </c>
      <c r="K82" s="5">
        <v>96</v>
      </c>
      <c r="L82" s="64">
        <v>18240</v>
      </c>
      <c r="M82" s="59">
        <f t="shared" si="34"/>
        <v>127</v>
      </c>
      <c r="N82" s="59">
        <f t="shared" si="35"/>
        <v>37804</v>
      </c>
      <c r="O82" s="31"/>
    </row>
    <row r="83" spans="1:19" x14ac:dyDescent="0.4">
      <c r="A83" s="29">
        <v>69</v>
      </c>
      <c r="B83" s="95" t="s">
        <v>285</v>
      </c>
      <c r="C83" s="4">
        <v>8</v>
      </c>
      <c r="D83" s="44" t="s">
        <v>172</v>
      </c>
      <c r="E83" s="4" t="s">
        <v>18</v>
      </c>
      <c r="F83" s="4" t="s">
        <v>3</v>
      </c>
      <c r="G83" s="49" t="s">
        <v>181</v>
      </c>
      <c r="H83" s="46" t="s">
        <v>286</v>
      </c>
      <c r="I83" s="4">
        <v>120</v>
      </c>
      <c r="J83" s="64">
        <v>180000</v>
      </c>
      <c r="K83" s="5">
        <v>90</v>
      </c>
      <c r="L83" s="64">
        <v>21600</v>
      </c>
      <c r="M83" s="59">
        <f t="shared" si="34"/>
        <v>210</v>
      </c>
      <c r="N83" s="59">
        <f t="shared" si="35"/>
        <v>201600</v>
      </c>
      <c r="O83" s="31"/>
    </row>
    <row r="84" spans="1:19" x14ac:dyDescent="0.4">
      <c r="A84" s="30">
        <v>70</v>
      </c>
      <c r="B84" s="95" t="s">
        <v>296</v>
      </c>
      <c r="C84" s="4">
        <v>3</v>
      </c>
      <c r="D84" s="104" t="s">
        <v>281</v>
      </c>
      <c r="E84" s="4" t="s">
        <v>18</v>
      </c>
      <c r="F84" s="4" t="s">
        <v>3</v>
      </c>
      <c r="G84" s="49" t="s">
        <v>297</v>
      </c>
      <c r="H84" s="46" t="s">
        <v>298</v>
      </c>
      <c r="I84" s="4">
        <v>20</v>
      </c>
      <c r="J84" s="64">
        <v>1500</v>
      </c>
      <c r="K84" s="5">
        <v>53</v>
      </c>
      <c r="L84" s="64">
        <v>5300</v>
      </c>
      <c r="M84" s="59">
        <f t="shared" si="34"/>
        <v>73</v>
      </c>
      <c r="N84" s="59">
        <f t="shared" si="35"/>
        <v>6800</v>
      </c>
      <c r="O84" s="31"/>
    </row>
    <row r="85" spans="1:19" x14ac:dyDescent="0.4">
      <c r="A85" s="30">
        <v>71</v>
      </c>
      <c r="B85" s="95" t="s">
        <v>299</v>
      </c>
      <c r="C85" s="44">
        <v>17</v>
      </c>
      <c r="D85" s="44" t="s">
        <v>281</v>
      </c>
      <c r="E85" s="4" t="s">
        <v>18</v>
      </c>
      <c r="F85" s="4" t="s">
        <v>3</v>
      </c>
      <c r="G85" s="49" t="s">
        <v>58</v>
      </c>
      <c r="H85" s="46" t="s">
        <v>300</v>
      </c>
      <c r="I85" s="4">
        <v>87</v>
      </c>
      <c r="J85" s="64">
        <v>130000</v>
      </c>
      <c r="K85" s="5">
        <v>48</v>
      </c>
      <c r="L85" s="64">
        <v>4700</v>
      </c>
      <c r="M85" s="59">
        <f t="shared" si="34"/>
        <v>135</v>
      </c>
      <c r="N85" s="59">
        <f t="shared" si="35"/>
        <v>134700</v>
      </c>
      <c r="O85" s="31"/>
    </row>
    <row r="86" spans="1:19" x14ac:dyDescent="0.4">
      <c r="A86" s="29">
        <v>72</v>
      </c>
      <c r="B86" s="95" t="s">
        <v>301</v>
      </c>
      <c r="C86" s="4">
        <v>4</v>
      </c>
      <c r="D86" s="47" t="s">
        <v>302</v>
      </c>
      <c r="E86" s="4" t="s">
        <v>18</v>
      </c>
      <c r="F86" s="4" t="s">
        <v>3</v>
      </c>
      <c r="G86" s="49" t="s">
        <v>82</v>
      </c>
      <c r="H86" s="46" t="s">
        <v>303</v>
      </c>
      <c r="I86" s="4">
        <v>178</v>
      </c>
      <c r="J86" s="64">
        <v>246000</v>
      </c>
      <c r="K86" s="5">
        <v>80</v>
      </c>
      <c r="L86" s="64">
        <v>4000</v>
      </c>
      <c r="M86" s="59">
        <f t="shared" si="34"/>
        <v>258</v>
      </c>
      <c r="N86" s="59">
        <f t="shared" si="35"/>
        <v>250000</v>
      </c>
      <c r="O86" s="31"/>
    </row>
    <row r="87" spans="1:19" ht="21.6" thickBot="1" x14ac:dyDescent="0.45">
      <c r="A87" s="151"/>
      <c r="B87" s="135"/>
      <c r="C87" s="36"/>
      <c r="D87" s="96" t="s">
        <v>2</v>
      </c>
      <c r="E87" s="36"/>
      <c r="F87" s="152"/>
      <c r="G87" s="153"/>
      <c r="H87" s="154"/>
      <c r="I87" s="155"/>
      <c r="J87" s="156">
        <f>SUM(J77:J86)</f>
        <v>11092519</v>
      </c>
      <c r="K87" s="213">
        <f t="shared" ref="K87:N87" si="36">SUM(K77:K86)</f>
        <v>625</v>
      </c>
      <c r="L87" s="156">
        <f t="shared" si="36"/>
        <v>99290</v>
      </c>
      <c r="M87" s="156">
        <f t="shared" si="36"/>
        <v>2173</v>
      </c>
      <c r="N87" s="156">
        <f t="shared" si="36"/>
        <v>11191809</v>
      </c>
      <c r="O87" s="152"/>
    </row>
    <row r="88" spans="1:19" x14ac:dyDescent="0.4">
      <c r="A88" s="4">
        <v>73</v>
      </c>
      <c r="B88" s="174" t="s">
        <v>54</v>
      </c>
      <c r="C88" s="4">
        <v>10</v>
      </c>
      <c r="D88" s="4" t="s">
        <v>20</v>
      </c>
      <c r="E88" s="4" t="s">
        <v>20</v>
      </c>
      <c r="F88" s="4" t="s">
        <v>3</v>
      </c>
      <c r="G88" s="49" t="s">
        <v>178</v>
      </c>
      <c r="H88" s="46" t="s">
        <v>177</v>
      </c>
      <c r="I88" s="4">
        <v>204</v>
      </c>
      <c r="J88" s="63">
        <v>428850</v>
      </c>
      <c r="K88" s="5">
        <v>15</v>
      </c>
      <c r="L88" s="5">
        <v>750</v>
      </c>
      <c r="M88" s="59">
        <f t="shared" ref="M88:M92" si="37">I88+K88</f>
        <v>219</v>
      </c>
      <c r="N88" s="59">
        <f>J88+L88</f>
        <v>429600</v>
      </c>
      <c r="O88" s="35"/>
    </row>
    <row r="89" spans="1:19" x14ac:dyDescent="0.4">
      <c r="A89" s="4">
        <v>74</v>
      </c>
      <c r="B89" s="95" t="s">
        <v>309</v>
      </c>
      <c r="C89" s="4">
        <v>12</v>
      </c>
      <c r="D89" s="44" t="s">
        <v>20</v>
      </c>
      <c r="E89" s="4" t="s">
        <v>20</v>
      </c>
      <c r="F89" s="4" t="s">
        <v>3</v>
      </c>
      <c r="G89" s="45">
        <v>2544</v>
      </c>
      <c r="H89" s="48" t="s">
        <v>310</v>
      </c>
      <c r="I89" s="30">
        <v>81</v>
      </c>
      <c r="J89" s="63">
        <v>121800</v>
      </c>
      <c r="K89" s="5">
        <v>38</v>
      </c>
      <c r="L89" s="5">
        <v>1900</v>
      </c>
      <c r="M89" s="5">
        <f t="shared" si="37"/>
        <v>119</v>
      </c>
      <c r="N89" s="5">
        <f>J89+L89</f>
        <v>123700</v>
      </c>
      <c r="O89" s="31"/>
    </row>
    <row r="90" spans="1:19" x14ac:dyDescent="0.4">
      <c r="A90" s="4">
        <v>75</v>
      </c>
      <c r="B90" s="95" t="s">
        <v>311</v>
      </c>
      <c r="C90" s="4">
        <v>12</v>
      </c>
      <c r="D90" s="44" t="s">
        <v>312</v>
      </c>
      <c r="E90" s="4" t="s">
        <v>20</v>
      </c>
      <c r="F90" s="4" t="s">
        <v>3</v>
      </c>
      <c r="G90" s="45">
        <v>2543</v>
      </c>
      <c r="H90" s="48" t="s">
        <v>313</v>
      </c>
      <c r="I90" s="30">
        <v>67</v>
      </c>
      <c r="J90" s="63">
        <v>139700</v>
      </c>
      <c r="K90" s="5">
        <v>23</v>
      </c>
      <c r="L90" s="5">
        <v>1150</v>
      </c>
      <c r="M90" s="5">
        <f t="shared" si="37"/>
        <v>90</v>
      </c>
      <c r="N90" s="5">
        <f>J90+L90</f>
        <v>140850</v>
      </c>
      <c r="O90" s="31"/>
    </row>
    <row r="91" spans="1:19" x14ac:dyDescent="0.4">
      <c r="A91" s="4">
        <v>76</v>
      </c>
      <c r="B91" s="167" t="s">
        <v>289</v>
      </c>
      <c r="C91" s="104">
        <v>2</v>
      </c>
      <c r="D91" s="44" t="s">
        <v>314</v>
      </c>
      <c r="E91" s="4" t="s">
        <v>20</v>
      </c>
      <c r="F91" s="4" t="s">
        <v>3</v>
      </c>
      <c r="G91" s="168">
        <v>2544</v>
      </c>
      <c r="H91" s="48" t="s">
        <v>316</v>
      </c>
      <c r="I91" s="30">
        <v>101</v>
      </c>
      <c r="J91" s="63">
        <v>130352</v>
      </c>
      <c r="K91" s="5">
        <v>33</v>
      </c>
      <c r="L91" s="5">
        <v>1650</v>
      </c>
      <c r="M91" s="5">
        <f t="shared" si="37"/>
        <v>134</v>
      </c>
      <c r="N91" s="5">
        <f>J91+L91</f>
        <v>132002</v>
      </c>
      <c r="O91" s="31"/>
    </row>
    <row r="92" spans="1:19" x14ac:dyDescent="0.4">
      <c r="A92" s="4">
        <v>77</v>
      </c>
      <c r="B92" s="167" t="s">
        <v>315</v>
      </c>
      <c r="C92" s="104">
        <v>3</v>
      </c>
      <c r="D92" s="44" t="s">
        <v>314</v>
      </c>
      <c r="E92" s="4" t="s">
        <v>20</v>
      </c>
      <c r="F92" s="4" t="s">
        <v>3</v>
      </c>
      <c r="G92" s="168">
        <v>2544</v>
      </c>
      <c r="H92" s="164" t="s">
        <v>317</v>
      </c>
      <c r="I92" s="123">
        <v>138</v>
      </c>
      <c r="J92" s="166">
        <v>182670</v>
      </c>
      <c r="K92" s="165">
        <v>30</v>
      </c>
      <c r="L92" s="165">
        <v>1500</v>
      </c>
      <c r="M92" s="165">
        <f t="shared" si="37"/>
        <v>168</v>
      </c>
      <c r="N92" s="165">
        <f>J92+L92</f>
        <v>184170</v>
      </c>
      <c r="O92" s="31"/>
    </row>
    <row r="93" spans="1:19" ht="21.6" thickBot="1" x14ac:dyDescent="0.45">
      <c r="A93" s="151"/>
      <c r="B93" s="135"/>
      <c r="C93" s="36"/>
      <c r="D93" s="96" t="s">
        <v>2</v>
      </c>
      <c r="E93" s="36"/>
      <c r="F93" s="152"/>
      <c r="G93" s="153"/>
      <c r="H93" s="154"/>
      <c r="I93" s="155"/>
      <c r="J93" s="156">
        <f>SUM(J88:J92)</f>
        <v>1003372</v>
      </c>
      <c r="K93" s="213">
        <f t="shared" ref="K93:N93" si="38">SUM(K88:K92)</f>
        <v>139</v>
      </c>
      <c r="L93" s="156">
        <f t="shared" si="38"/>
        <v>6950</v>
      </c>
      <c r="M93" s="156">
        <f t="shared" si="38"/>
        <v>730</v>
      </c>
      <c r="N93" s="156">
        <f t="shared" si="38"/>
        <v>1010322</v>
      </c>
      <c r="O93" s="152"/>
    </row>
    <row r="94" spans="1:19" x14ac:dyDescent="0.4">
      <c r="A94" s="30">
        <v>78</v>
      </c>
      <c r="B94" s="31" t="s">
        <v>289</v>
      </c>
      <c r="C94" s="30">
        <v>4</v>
      </c>
      <c r="D94" s="30" t="s">
        <v>288</v>
      </c>
      <c r="E94" s="30" t="s">
        <v>14</v>
      </c>
      <c r="F94" s="30" t="s">
        <v>3</v>
      </c>
      <c r="G94" s="176">
        <v>2552</v>
      </c>
      <c r="H94" s="31" t="s">
        <v>379</v>
      </c>
      <c r="I94" s="177">
        <v>376</v>
      </c>
      <c r="J94" s="63">
        <v>2406532</v>
      </c>
      <c r="K94" s="54">
        <v>10</v>
      </c>
      <c r="L94" s="54">
        <v>1000</v>
      </c>
      <c r="M94" s="59">
        <f t="shared" ref="M94:M97" si="39">I94+K94</f>
        <v>386</v>
      </c>
      <c r="N94" s="59">
        <f>J94+L94</f>
        <v>2407532</v>
      </c>
      <c r="O94" s="31"/>
      <c r="Q94" s="190"/>
      <c r="S94" s="161"/>
    </row>
    <row r="95" spans="1:19" x14ac:dyDescent="0.4">
      <c r="A95" s="42">
        <v>79</v>
      </c>
      <c r="B95" s="31" t="s">
        <v>290</v>
      </c>
      <c r="C95" s="30">
        <v>5</v>
      </c>
      <c r="D95" s="30" t="s">
        <v>288</v>
      </c>
      <c r="E95" s="30" t="s">
        <v>14</v>
      </c>
      <c r="F95" s="30" t="s">
        <v>3</v>
      </c>
      <c r="G95" s="176">
        <v>2541</v>
      </c>
      <c r="H95" s="31" t="s">
        <v>380</v>
      </c>
      <c r="I95" s="177">
        <v>40</v>
      </c>
      <c r="J95" s="63">
        <v>150000</v>
      </c>
      <c r="K95" s="54">
        <v>15</v>
      </c>
      <c r="L95" s="54">
        <v>1500</v>
      </c>
      <c r="M95" s="5">
        <f t="shared" si="39"/>
        <v>55</v>
      </c>
      <c r="N95" s="5">
        <f>J95+L95</f>
        <v>151500</v>
      </c>
      <c r="O95" s="31"/>
      <c r="Q95" s="190"/>
      <c r="S95" s="161"/>
    </row>
    <row r="96" spans="1:19" x14ac:dyDescent="0.4">
      <c r="A96" s="30">
        <v>80</v>
      </c>
      <c r="B96" s="31" t="s">
        <v>291</v>
      </c>
      <c r="C96" s="30">
        <v>9</v>
      </c>
      <c r="D96" s="30" t="s">
        <v>288</v>
      </c>
      <c r="E96" s="30" t="s">
        <v>14</v>
      </c>
      <c r="F96" s="30" t="s">
        <v>3</v>
      </c>
      <c r="G96" s="176">
        <v>2542</v>
      </c>
      <c r="H96" s="31" t="s">
        <v>381</v>
      </c>
      <c r="I96" s="177">
        <v>48</v>
      </c>
      <c r="J96" s="63">
        <v>150000</v>
      </c>
      <c r="K96" s="54">
        <v>11</v>
      </c>
      <c r="L96" s="54">
        <v>1100</v>
      </c>
      <c r="M96" s="5">
        <f t="shared" si="39"/>
        <v>59</v>
      </c>
      <c r="N96" s="5">
        <f>J96+L96</f>
        <v>151100</v>
      </c>
      <c r="O96" s="31"/>
      <c r="Q96" s="190"/>
      <c r="S96" s="161"/>
    </row>
    <row r="97" spans="1:19" x14ac:dyDescent="0.4">
      <c r="A97" s="30">
        <v>81</v>
      </c>
      <c r="B97" s="31" t="s">
        <v>350</v>
      </c>
      <c r="C97" s="30">
        <v>10</v>
      </c>
      <c r="D97" s="30" t="s">
        <v>288</v>
      </c>
      <c r="E97" s="30" t="s">
        <v>14</v>
      </c>
      <c r="F97" s="30" t="s">
        <v>3</v>
      </c>
      <c r="G97" s="176">
        <v>2544</v>
      </c>
      <c r="H97" s="31" t="s">
        <v>382</v>
      </c>
      <c r="I97" s="177">
        <v>32</v>
      </c>
      <c r="J97" s="63">
        <v>50000</v>
      </c>
      <c r="K97" s="54">
        <v>18</v>
      </c>
      <c r="L97" s="54">
        <v>900</v>
      </c>
      <c r="M97" s="5">
        <f t="shared" si="39"/>
        <v>50</v>
      </c>
      <c r="N97" s="5">
        <f>J97+L97</f>
        <v>50900</v>
      </c>
      <c r="O97" s="31"/>
      <c r="Q97" s="190"/>
      <c r="S97" s="161"/>
    </row>
    <row r="98" spans="1:19" x14ac:dyDescent="0.4">
      <c r="A98" s="42">
        <v>82</v>
      </c>
      <c r="B98" s="31" t="s">
        <v>351</v>
      </c>
      <c r="C98" s="30">
        <v>11</v>
      </c>
      <c r="D98" s="30" t="s">
        <v>288</v>
      </c>
      <c r="E98" s="30" t="s">
        <v>14</v>
      </c>
      <c r="F98" s="30" t="s">
        <v>3</v>
      </c>
      <c r="G98" s="178">
        <v>243109</v>
      </c>
      <c r="H98" s="31" t="s">
        <v>383</v>
      </c>
      <c r="I98" s="177">
        <v>18</v>
      </c>
      <c r="J98" s="63">
        <v>3200</v>
      </c>
      <c r="K98" s="54">
        <v>15</v>
      </c>
      <c r="L98" s="54">
        <v>750</v>
      </c>
      <c r="M98" s="5">
        <f t="shared" ref="M98:M126" si="40">I98+K98</f>
        <v>33</v>
      </c>
      <c r="N98" s="5">
        <f t="shared" ref="N98:N126" si="41">J98+L98</f>
        <v>3950</v>
      </c>
      <c r="O98" s="31"/>
      <c r="Q98" s="190"/>
      <c r="S98" s="161"/>
    </row>
    <row r="99" spans="1:19" x14ac:dyDescent="0.4">
      <c r="A99" s="30">
        <v>83</v>
      </c>
      <c r="B99" s="31" t="s">
        <v>352</v>
      </c>
      <c r="C99" s="30">
        <v>1</v>
      </c>
      <c r="D99" s="30" t="s">
        <v>14</v>
      </c>
      <c r="E99" s="30" t="s">
        <v>14</v>
      </c>
      <c r="F99" s="30" t="s">
        <v>3</v>
      </c>
      <c r="G99" s="176">
        <v>2551</v>
      </c>
      <c r="H99" s="31" t="s">
        <v>384</v>
      </c>
      <c r="I99" s="177">
        <v>78</v>
      </c>
      <c r="J99" s="63">
        <v>75000</v>
      </c>
      <c r="K99" s="54">
        <v>13</v>
      </c>
      <c r="L99" s="54">
        <v>1300</v>
      </c>
      <c r="M99" s="5">
        <f t="shared" si="40"/>
        <v>91</v>
      </c>
      <c r="N99" s="5">
        <f t="shared" si="41"/>
        <v>76300</v>
      </c>
      <c r="O99" s="31"/>
      <c r="Q99" s="190"/>
      <c r="S99" s="161"/>
    </row>
    <row r="100" spans="1:19" x14ac:dyDescent="0.4">
      <c r="A100" s="30">
        <v>84</v>
      </c>
      <c r="B100" s="179" t="s">
        <v>353</v>
      </c>
      <c r="C100" s="180">
        <v>4</v>
      </c>
      <c r="D100" s="180" t="s">
        <v>14</v>
      </c>
      <c r="E100" s="180" t="s">
        <v>14</v>
      </c>
      <c r="F100" s="180" t="s">
        <v>3</v>
      </c>
      <c r="G100" s="180" t="s">
        <v>374</v>
      </c>
      <c r="H100" s="179" t="s">
        <v>385</v>
      </c>
      <c r="I100" s="181">
        <v>30</v>
      </c>
      <c r="J100" s="182">
        <v>4500</v>
      </c>
      <c r="K100" s="54">
        <v>11</v>
      </c>
      <c r="L100" s="54">
        <v>1100</v>
      </c>
      <c r="M100" s="5">
        <f t="shared" si="40"/>
        <v>41</v>
      </c>
      <c r="N100" s="5">
        <f t="shared" si="41"/>
        <v>5600</v>
      </c>
      <c r="O100" s="31"/>
      <c r="Q100" s="190"/>
      <c r="S100" s="191"/>
    </row>
    <row r="101" spans="1:19" x14ac:dyDescent="0.4">
      <c r="A101" s="42">
        <v>85</v>
      </c>
      <c r="B101" s="31" t="s">
        <v>292</v>
      </c>
      <c r="C101" s="30">
        <v>5</v>
      </c>
      <c r="D101" s="30" t="s">
        <v>14</v>
      </c>
      <c r="E101" s="30" t="s">
        <v>14</v>
      </c>
      <c r="F101" s="30" t="s">
        <v>3</v>
      </c>
      <c r="G101" s="176">
        <v>2542</v>
      </c>
      <c r="H101" s="31" t="s">
        <v>386</v>
      </c>
      <c r="I101" s="177">
        <v>101</v>
      </c>
      <c r="J101" s="63">
        <v>470000</v>
      </c>
      <c r="K101" s="54">
        <v>10</v>
      </c>
      <c r="L101" s="54">
        <v>500</v>
      </c>
      <c r="M101" s="5">
        <f t="shared" si="40"/>
        <v>111</v>
      </c>
      <c r="N101" s="5">
        <f t="shared" si="41"/>
        <v>470500</v>
      </c>
      <c r="O101" s="31"/>
      <c r="Q101" s="190"/>
      <c r="S101" s="161"/>
    </row>
    <row r="102" spans="1:19" x14ac:dyDescent="0.4">
      <c r="A102" s="30">
        <v>86</v>
      </c>
      <c r="B102" s="31" t="s">
        <v>293</v>
      </c>
      <c r="C102" s="30">
        <v>6</v>
      </c>
      <c r="D102" s="30" t="s">
        <v>14</v>
      </c>
      <c r="E102" s="30" t="s">
        <v>14</v>
      </c>
      <c r="F102" s="30" t="s">
        <v>3</v>
      </c>
      <c r="G102" s="176">
        <v>2543</v>
      </c>
      <c r="H102" s="31" t="s">
        <v>387</v>
      </c>
      <c r="I102" s="177">
        <v>86</v>
      </c>
      <c r="J102" s="63">
        <v>126000</v>
      </c>
      <c r="K102" s="54">
        <v>13</v>
      </c>
      <c r="L102" s="54">
        <v>1300</v>
      </c>
      <c r="M102" s="5">
        <f t="shared" si="40"/>
        <v>99</v>
      </c>
      <c r="N102" s="5">
        <f t="shared" si="41"/>
        <v>127300</v>
      </c>
      <c r="O102" s="31"/>
      <c r="Q102" s="190"/>
      <c r="S102" s="161"/>
    </row>
    <row r="103" spans="1:19" x14ac:dyDescent="0.4">
      <c r="A103" s="30">
        <v>87</v>
      </c>
      <c r="B103" s="31" t="s">
        <v>354</v>
      </c>
      <c r="C103" s="30">
        <v>7</v>
      </c>
      <c r="D103" s="30" t="s">
        <v>14</v>
      </c>
      <c r="E103" s="30" t="s">
        <v>14</v>
      </c>
      <c r="F103" s="30" t="s">
        <v>3</v>
      </c>
      <c r="G103" s="176">
        <v>2533</v>
      </c>
      <c r="H103" s="31" t="s">
        <v>388</v>
      </c>
      <c r="I103" s="177">
        <v>98</v>
      </c>
      <c r="J103" s="63">
        <v>560000</v>
      </c>
      <c r="K103" s="54">
        <v>14</v>
      </c>
      <c r="L103" s="54">
        <v>700</v>
      </c>
      <c r="M103" s="5">
        <f t="shared" si="40"/>
        <v>112</v>
      </c>
      <c r="N103" s="5">
        <f t="shared" si="41"/>
        <v>560700</v>
      </c>
      <c r="O103" s="31"/>
      <c r="Q103" s="190"/>
      <c r="S103" s="161"/>
    </row>
    <row r="104" spans="1:19" x14ac:dyDescent="0.4">
      <c r="A104" s="42">
        <v>88</v>
      </c>
      <c r="B104" s="31" t="s">
        <v>355</v>
      </c>
      <c r="C104" s="30">
        <v>9</v>
      </c>
      <c r="D104" s="30" t="s">
        <v>14</v>
      </c>
      <c r="E104" s="30" t="s">
        <v>14</v>
      </c>
      <c r="F104" s="30" t="s">
        <v>3</v>
      </c>
      <c r="G104" s="178">
        <v>243132</v>
      </c>
      <c r="H104" s="31" t="s">
        <v>389</v>
      </c>
      <c r="I104" s="177">
        <v>20</v>
      </c>
      <c r="J104" s="63">
        <v>2900</v>
      </c>
      <c r="K104" s="54">
        <v>18</v>
      </c>
      <c r="L104" s="54">
        <v>1800</v>
      </c>
      <c r="M104" s="5">
        <f t="shared" si="40"/>
        <v>38</v>
      </c>
      <c r="N104" s="5">
        <f t="shared" si="41"/>
        <v>4700</v>
      </c>
      <c r="O104" s="31"/>
      <c r="Q104" s="190"/>
      <c r="S104" s="161"/>
    </row>
    <row r="105" spans="1:19" x14ac:dyDescent="0.4">
      <c r="A105" s="30">
        <v>89</v>
      </c>
      <c r="B105" s="179" t="s">
        <v>356</v>
      </c>
      <c r="C105" s="183">
        <v>12</v>
      </c>
      <c r="D105" s="183" t="s">
        <v>14</v>
      </c>
      <c r="E105" s="183" t="s">
        <v>14</v>
      </c>
      <c r="F105" s="180" t="s">
        <v>3</v>
      </c>
      <c r="G105" s="180" t="s">
        <v>375</v>
      </c>
      <c r="H105" s="184" t="s">
        <v>390</v>
      </c>
      <c r="I105" s="181">
        <v>25</v>
      </c>
      <c r="J105" s="182">
        <v>1400</v>
      </c>
      <c r="K105" s="54">
        <v>13</v>
      </c>
      <c r="L105" s="54">
        <v>1300</v>
      </c>
      <c r="M105" s="5">
        <f t="shared" si="40"/>
        <v>38</v>
      </c>
      <c r="N105" s="5">
        <f t="shared" si="41"/>
        <v>2700</v>
      </c>
      <c r="O105" s="31"/>
      <c r="Q105" s="190"/>
      <c r="S105" s="191"/>
    </row>
    <row r="106" spans="1:19" x14ac:dyDescent="0.4">
      <c r="A106" s="30">
        <v>90</v>
      </c>
      <c r="B106" s="31" t="s">
        <v>357</v>
      </c>
      <c r="C106" s="30">
        <v>13</v>
      </c>
      <c r="D106" s="30" t="s">
        <v>14</v>
      </c>
      <c r="E106" s="30" t="s">
        <v>14</v>
      </c>
      <c r="F106" s="30" t="s">
        <v>3</v>
      </c>
      <c r="G106" s="176">
        <v>2544</v>
      </c>
      <c r="H106" s="31" t="s">
        <v>391</v>
      </c>
      <c r="I106" s="177">
        <v>27</v>
      </c>
      <c r="J106" s="63">
        <v>272208</v>
      </c>
      <c r="K106" s="54">
        <v>13</v>
      </c>
      <c r="L106" s="54">
        <v>1300</v>
      </c>
      <c r="M106" s="5">
        <f t="shared" si="40"/>
        <v>40</v>
      </c>
      <c r="N106" s="5">
        <f t="shared" si="41"/>
        <v>273508</v>
      </c>
      <c r="O106" s="31"/>
      <c r="Q106" s="190"/>
      <c r="S106" s="161"/>
    </row>
    <row r="107" spans="1:19" x14ac:dyDescent="0.4">
      <c r="A107" s="42">
        <v>91</v>
      </c>
      <c r="B107" s="31" t="s">
        <v>358</v>
      </c>
      <c r="C107" s="30">
        <v>1</v>
      </c>
      <c r="D107" s="30" t="s">
        <v>214</v>
      </c>
      <c r="E107" s="30" t="s">
        <v>14</v>
      </c>
      <c r="F107" s="30" t="s">
        <v>3</v>
      </c>
      <c r="G107" s="176">
        <v>2542</v>
      </c>
      <c r="H107" s="31" t="s">
        <v>392</v>
      </c>
      <c r="I107" s="177">
        <v>220</v>
      </c>
      <c r="J107" s="63">
        <v>1500000</v>
      </c>
      <c r="K107" s="54">
        <v>16</v>
      </c>
      <c r="L107" s="54">
        <v>1600</v>
      </c>
      <c r="M107" s="5">
        <f t="shared" si="40"/>
        <v>236</v>
      </c>
      <c r="N107" s="5">
        <f t="shared" si="41"/>
        <v>1501600</v>
      </c>
      <c r="O107" s="31"/>
      <c r="Q107" s="190"/>
      <c r="S107" s="161"/>
    </row>
    <row r="108" spans="1:19" x14ac:dyDescent="0.4">
      <c r="A108" s="30">
        <v>92</v>
      </c>
      <c r="B108" s="31" t="s">
        <v>359</v>
      </c>
      <c r="C108" s="30">
        <v>2</v>
      </c>
      <c r="D108" s="30" t="s">
        <v>214</v>
      </c>
      <c r="E108" s="30" t="s">
        <v>14</v>
      </c>
      <c r="F108" s="30" t="s">
        <v>3</v>
      </c>
      <c r="G108" s="176">
        <v>2546</v>
      </c>
      <c r="H108" s="31" t="s">
        <v>393</v>
      </c>
      <c r="I108" s="177">
        <v>51</v>
      </c>
      <c r="J108" s="63">
        <v>120000</v>
      </c>
      <c r="K108" s="54">
        <v>10</v>
      </c>
      <c r="L108" s="54">
        <v>500</v>
      </c>
      <c r="M108" s="5">
        <f t="shared" si="40"/>
        <v>61</v>
      </c>
      <c r="N108" s="5">
        <f t="shared" si="41"/>
        <v>120500</v>
      </c>
      <c r="O108" s="31"/>
      <c r="Q108" s="190"/>
      <c r="S108" s="161"/>
    </row>
    <row r="109" spans="1:19" x14ac:dyDescent="0.4">
      <c r="A109" s="30">
        <v>93</v>
      </c>
      <c r="B109" s="31" t="s">
        <v>360</v>
      </c>
      <c r="C109" s="30">
        <v>3</v>
      </c>
      <c r="D109" s="30" t="s">
        <v>214</v>
      </c>
      <c r="E109" s="30" t="s">
        <v>14</v>
      </c>
      <c r="F109" s="30" t="s">
        <v>3</v>
      </c>
      <c r="G109" s="176">
        <v>2544</v>
      </c>
      <c r="H109" s="31" t="s">
        <v>394</v>
      </c>
      <c r="I109" s="177">
        <v>46</v>
      </c>
      <c r="J109" s="63">
        <v>80000</v>
      </c>
      <c r="K109" s="54">
        <v>17</v>
      </c>
      <c r="L109" s="54">
        <v>1700</v>
      </c>
      <c r="M109" s="5">
        <f t="shared" si="40"/>
        <v>63</v>
      </c>
      <c r="N109" s="5">
        <f t="shared" si="41"/>
        <v>81700</v>
      </c>
      <c r="O109" s="31"/>
      <c r="Q109" s="190"/>
      <c r="S109" s="161"/>
    </row>
    <row r="110" spans="1:19" x14ac:dyDescent="0.4">
      <c r="A110" s="42">
        <v>94</v>
      </c>
      <c r="B110" s="31" t="s">
        <v>361</v>
      </c>
      <c r="C110" s="30">
        <v>4</v>
      </c>
      <c r="D110" s="30" t="s">
        <v>214</v>
      </c>
      <c r="E110" s="30" t="s">
        <v>14</v>
      </c>
      <c r="F110" s="30" t="s">
        <v>3</v>
      </c>
      <c r="G110" s="176">
        <v>2533</v>
      </c>
      <c r="H110" s="31" t="s">
        <v>395</v>
      </c>
      <c r="I110" s="177">
        <v>55</v>
      </c>
      <c r="J110" s="63">
        <v>140000</v>
      </c>
      <c r="K110" s="54">
        <v>6</v>
      </c>
      <c r="L110" s="54">
        <v>300</v>
      </c>
      <c r="M110" s="5">
        <f t="shared" si="40"/>
        <v>61</v>
      </c>
      <c r="N110" s="5">
        <f t="shared" si="41"/>
        <v>140300</v>
      </c>
      <c r="O110" s="31"/>
      <c r="Q110" s="190"/>
      <c r="S110" s="161"/>
    </row>
    <row r="111" spans="1:19" x14ac:dyDescent="0.4">
      <c r="A111" s="30">
        <v>95</v>
      </c>
      <c r="B111" s="31" t="s">
        <v>362</v>
      </c>
      <c r="C111" s="30">
        <v>5</v>
      </c>
      <c r="D111" s="30" t="s">
        <v>214</v>
      </c>
      <c r="E111" s="30" t="s">
        <v>14</v>
      </c>
      <c r="F111" s="30" t="s">
        <v>3</v>
      </c>
      <c r="G111" s="176">
        <v>2545</v>
      </c>
      <c r="H111" s="31" t="s">
        <v>396</v>
      </c>
      <c r="I111" s="177">
        <v>55</v>
      </c>
      <c r="J111" s="63">
        <v>85000</v>
      </c>
      <c r="K111" s="54">
        <v>12</v>
      </c>
      <c r="L111" s="54">
        <v>600</v>
      </c>
      <c r="M111" s="5">
        <f t="shared" si="40"/>
        <v>67</v>
      </c>
      <c r="N111" s="5">
        <f t="shared" si="41"/>
        <v>85600</v>
      </c>
      <c r="O111" s="31"/>
      <c r="Q111" s="190"/>
      <c r="S111" s="161"/>
    </row>
    <row r="112" spans="1:19" x14ac:dyDescent="0.4">
      <c r="A112" s="30">
        <v>96</v>
      </c>
      <c r="B112" s="31" t="s">
        <v>363</v>
      </c>
      <c r="C112" s="30">
        <v>6</v>
      </c>
      <c r="D112" s="30" t="s">
        <v>214</v>
      </c>
      <c r="E112" s="30" t="s">
        <v>14</v>
      </c>
      <c r="F112" s="30" t="s">
        <v>3</v>
      </c>
      <c r="G112" s="178">
        <v>243130</v>
      </c>
      <c r="H112" s="31" t="s">
        <v>377</v>
      </c>
      <c r="I112" s="177">
        <v>28</v>
      </c>
      <c r="J112" s="63">
        <v>3500</v>
      </c>
      <c r="K112" s="54">
        <v>10</v>
      </c>
      <c r="L112" s="54">
        <v>1000</v>
      </c>
      <c r="M112" s="5">
        <f t="shared" si="40"/>
        <v>38</v>
      </c>
      <c r="N112" s="5">
        <f t="shared" si="41"/>
        <v>4500</v>
      </c>
      <c r="O112" s="31"/>
      <c r="Q112" s="190"/>
      <c r="S112" s="161"/>
    </row>
    <row r="113" spans="1:19" x14ac:dyDescent="0.4">
      <c r="A113" s="42">
        <v>97</v>
      </c>
      <c r="B113" s="179" t="s">
        <v>364</v>
      </c>
      <c r="C113" s="180">
        <v>7</v>
      </c>
      <c r="D113" s="180" t="s">
        <v>214</v>
      </c>
      <c r="E113" s="180" t="s">
        <v>14</v>
      </c>
      <c r="F113" s="180" t="s">
        <v>3</v>
      </c>
      <c r="G113" s="180" t="s">
        <v>376</v>
      </c>
      <c r="H113" s="179" t="s">
        <v>378</v>
      </c>
      <c r="I113" s="181">
        <v>44</v>
      </c>
      <c r="J113" s="182">
        <v>2900</v>
      </c>
      <c r="K113" s="54">
        <v>4</v>
      </c>
      <c r="L113" s="54">
        <v>200</v>
      </c>
      <c r="M113" s="5">
        <f t="shared" si="40"/>
        <v>48</v>
      </c>
      <c r="N113" s="5">
        <f t="shared" si="41"/>
        <v>3100</v>
      </c>
      <c r="O113" s="31"/>
      <c r="Q113" s="190"/>
      <c r="S113" s="191"/>
    </row>
    <row r="114" spans="1:19" x14ac:dyDescent="0.4">
      <c r="A114" s="30">
        <v>98</v>
      </c>
      <c r="B114" s="31" t="s">
        <v>365</v>
      </c>
      <c r="C114" s="30">
        <v>8</v>
      </c>
      <c r="D114" s="30" t="s">
        <v>214</v>
      </c>
      <c r="E114" s="30" t="s">
        <v>14</v>
      </c>
      <c r="F114" s="30" t="s">
        <v>3</v>
      </c>
      <c r="G114" s="176">
        <v>2541</v>
      </c>
      <c r="H114" s="31" t="s">
        <v>397</v>
      </c>
      <c r="I114" s="177">
        <v>30</v>
      </c>
      <c r="J114" s="63">
        <v>120000</v>
      </c>
      <c r="K114" s="54">
        <v>5</v>
      </c>
      <c r="L114" s="54">
        <v>250</v>
      </c>
      <c r="M114" s="5">
        <f t="shared" si="40"/>
        <v>35</v>
      </c>
      <c r="N114" s="5">
        <f t="shared" si="41"/>
        <v>120250</v>
      </c>
      <c r="O114" s="31"/>
      <c r="Q114" s="190"/>
      <c r="S114" s="161"/>
    </row>
    <row r="115" spans="1:19" x14ac:dyDescent="0.4">
      <c r="A115" s="30">
        <v>99</v>
      </c>
      <c r="B115" s="31" t="s">
        <v>287</v>
      </c>
      <c r="C115" s="30">
        <v>13</v>
      </c>
      <c r="D115" s="30" t="s">
        <v>214</v>
      </c>
      <c r="E115" s="30" t="s">
        <v>14</v>
      </c>
      <c r="F115" s="30" t="s">
        <v>3</v>
      </c>
      <c r="G115" s="176">
        <v>2532</v>
      </c>
      <c r="H115" s="31" t="s">
        <v>398</v>
      </c>
      <c r="I115" s="177">
        <v>288</v>
      </c>
      <c r="J115" s="63">
        <v>6392449</v>
      </c>
      <c r="K115" s="54">
        <v>15</v>
      </c>
      <c r="L115" s="54">
        <v>1500</v>
      </c>
      <c r="M115" s="5">
        <f t="shared" si="40"/>
        <v>303</v>
      </c>
      <c r="N115" s="5">
        <f t="shared" si="41"/>
        <v>6393949</v>
      </c>
      <c r="O115" s="31"/>
      <c r="Q115" s="190"/>
      <c r="S115" s="161"/>
    </row>
    <row r="116" spans="1:19" x14ac:dyDescent="0.4">
      <c r="A116" s="42">
        <v>100</v>
      </c>
      <c r="B116" s="31" t="s">
        <v>366</v>
      </c>
      <c r="C116" s="30">
        <v>1</v>
      </c>
      <c r="D116" s="30" t="s">
        <v>295</v>
      </c>
      <c r="E116" s="30" t="s">
        <v>14</v>
      </c>
      <c r="F116" s="30" t="s">
        <v>3</v>
      </c>
      <c r="G116" s="176">
        <v>2544</v>
      </c>
      <c r="H116" s="31" t="s">
        <v>399</v>
      </c>
      <c r="I116" s="177">
        <v>60</v>
      </c>
      <c r="J116" s="63">
        <v>300000</v>
      </c>
      <c r="K116" s="54">
        <v>16</v>
      </c>
      <c r="L116" s="54">
        <v>800</v>
      </c>
      <c r="M116" s="5">
        <f t="shared" si="40"/>
        <v>76</v>
      </c>
      <c r="N116" s="5">
        <f t="shared" si="41"/>
        <v>300800</v>
      </c>
      <c r="O116" s="31"/>
      <c r="Q116" s="190"/>
      <c r="S116" s="161"/>
    </row>
    <row r="117" spans="1:19" x14ac:dyDescent="0.4">
      <c r="A117" s="30">
        <v>101</v>
      </c>
      <c r="B117" s="31" t="s">
        <v>367</v>
      </c>
      <c r="C117" s="30">
        <v>2</v>
      </c>
      <c r="D117" s="30" t="s">
        <v>295</v>
      </c>
      <c r="E117" s="30" t="s">
        <v>14</v>
      </c>
      <c r="F117" s="30" t="s">
        <v>3</v>
      </c>
      <c r="G117" s="176">
        <v>2544</v>
      </c>
      <c r="H117" s="31" t="s">
        <v>400</v>
      </c>
      <c r="I117" s="177">
        <v>155</v>
      </c>
      <c r="J117" s="63">
        <v>1137000</v>
      </c>
      <c r="K117" s="54">
        <v>14</v>
      </c>
      <c r="L117" s="54">
        <v>1400</v>
      </c>
      <c r="M117" s="5">
        <f t="shared" si="40"/>
        <v>169</v>
      </c>
      <c r="N117" s="5">
        <f t="shared" si="41"/>
        <v>1138400</v>
      </c>
      <c r="O117" s="31"/>
      <c r="Q117" s="190"/>
      <c r="S117" s="161"/>
    </row>
    <row r="118" spans="1:19" x14ac:dyDescent="0.4">
      <c r="A118" s="30">
        <v>102</v>
      </c>
      <c r="B118" s="31" t="s">
        <v>368</v>
      </c>
      <c r="C118" s="30">
        <v>3</v>
      </c>
      <c r="D118" s="30" t="s">
        <v>295</v>
      </c>
      <c r="E118" s="30" t="s">
        <v>14</v>
      </c>
      <c r="F118" s="30" t="s">
        <v>3</v>
      </c>
      <c r="G118" s="176">
        <v>2545</v>
      </c>
      <c r="H118" s="31" t="s">
        <v>401</v>
      </c>
      <c r="I118" s="177">
        <v>45</v>
      </c>
      <c r="J118" s="63">
        <v>360000</v>
      </c>
      <c r="K118" s="54">
        <v>16</v>
      </c>
      <c r="L118" s="54">
        <v>800</v>
      </c>
      <c r="M118" s="5">
        <f t="shared" si="40"/>
        <v>61</v>
      </c>
      <c r="N118" s="5">
        <f t="shared" si="41"/>
        <v>360800</v>
      </c>
      <c r="O118" s="31"/>
      <c r="Q118" s="190"/>
      <c r="S118" s="161"/>
    </row>
    <row r="119" spans="1:19" x14ac:dyDescent="0.4">
      <c r="A119" s="42">
        <v>103</v>
      </c>
      <c r="B119" s="31" t="s">
        <v>369</v>
      </c>
      <c r="C119" s="30">
        <v>4</v>
      </c>
      <c r="D119" s="30" t="s">
        <v>295</v>
      </c>
      <c r="E119" s="30" t="s">
        <v>14</v>
      </c>
      <c r="F119" s="30" t="s">
        <v>3</v>
      </c>
      <c r="G119" s="176">
        <v>2542</v>
      </c>
      <c r="H119" s="31" t="s">
        <v>402</v>
      </c>
      <c r="I119" s="177">
        <v>280</v>
      </c>
      <c r="J119" s="63">
        <v>3900000</v>
      </c>
      <c r="K119" s="54">
        <v>12</v>
      </c>
      <c r="L119" s="54">
        <v>600</v>
      </c>
      <c r="M119" s="5">
        <f t="shared" si="40"/>
        <v>292</v>
      </c>
      <c r="N119" s="5">
        <f t="shared" si="41"/>
        <v>3900600</v>
      </c>
      <c r="O119" s="31"/>
      <c r="Q119" s="190"/>
      <c r="S119" s="161"/>
    </row>
    <row r="120" spans="1:19" x14ac:dyDescent="0.4">
      <c r="A120" s="30">
        <v>104</v>
      </c>
      <c r="B120" s="31" t="s">
        <v>294</v>
      </c>
      <c r="C120" s="30">
        <v>5</v>
      </c>
      <c r="D120" s="30" t="s">
        <v>295</v>
      </c>
      <c r="E120" s="30" t="s">
        <v>14</v>
      </c>
      <c r="F120" s="30" t="s">
        <v>3</v>
      </c>
      <c r="G120" s="176">
        <v>2558</v>
      </c>
      <c r="H120" s="31" t="s">
        <v>403</v>
      </c>
      <c r="I120" s="177">
        <v>43</v>
      </c>
      <c r="J120" s="63">
        <v>350000</v>
      </c>
      <c r="K120" s="54">
        <v>18</v>
      </c>
      <c r="L120" s="54">
        <v>1800</v>
      </c>
      <c r="M120" s="5">
        <f t="shared" si="40"/>
        <v>61</v>
      </c>
      <c r="N120" s="5">
        <f t="shared" si="41"/>
        <v>351800</v>
      </c>
      <c r="O120" s="31"/>
      <c r="Q120" s="190"/>
      <c r="S120" s="161"/>
    </row>
    <row r="121" spans="1:19" x14ac:dyDescent="0.4">
      <c r="A121" s="30">
        <v>105</v>
      </c>
      <c r="B121" s="31" t="s">
        <v>354</v>
      </c>
      <c r="C121" s="30">
        <v>6</v>
      </c>
      <c r="D121" s="30" t="s">
        <v>295</v>
      </c>
      <c r="E121" s="30" t="s">
        <v>14</v>
      </c>
      <c r="F121" s="30" t="s">
        <v>3</v>
      </c>
      <c r="G121" s="176">
        <v>2533</v>
      </c>
      <c r="H121" s="31" t="s">
        <v>404</v>
      </c>
      <c r="I121" s="177">
        <v>110</v>
      </c>
      <c r="J121" s="63">
        <v>2500000</v>
      </c>
      <c r="K121" s="54">
        <v>8</v>
      </c>
      <c r="L121" s="54">
        <v>800</v>
      </c>
      <c r="M121" s="5">
        <f t="shared" si="40"/>
        <v>118</v>
      </c>
      <c r="N121" s="5">
        <f t="shared" si="41"/>
        <v>2500800</v>
      </c>
      <c r="O121" s="31"/>
      <c r="Q121" s="190"/>
      <c r="S121" s="161"/>
    </row>
    <row r="122" spans="1:19" x14ac:dyDescent="0.4">
      <c r="A122" s="42">
        <v>106</v>
      </c>
      <c r="B122" s="31" t="s">
        <v>370</v>
      </c>
      <c r="C122" s="30">
        <v>7</v>
      </c>
      <c r="D122" s="30" t="s">
        <v>295</v>
      </c>
      <c r="E122" s="30" t="s">
        <v>14</v>
      </c>
      <c r="F122" s="30" t="s">
        <v>3</v>
      </c>
      <c r="G122" s="176">
        <v>2562</v>
      </c>
      <c r="H122" s="31" t="s">
        <v>405</v>
      </c>
      <c r="I122" s="177">
        <v>115</v>
      </c>
      <c r="J122" s="63">
        <v>320000</v>
      </c>
      <c r="K122" s="54">
        <v>17</v>
      </c>
      <c r="L122" s="54">
        <v>1700</v>
      </c>
      <c r="M122" s="5">
        <f t="shared" si="40"/>
        <v>132</v>
      </c>
      <c r="N122" s="5">
        <f t="shared" si="41"/>
        <v>321700</v>
      </c>
      <c r="O122" s="31"/>
      <c r="Q122" s="190"/>
      <c r="S122" s="161"/>
    </row>
    <row r="123" spans="1:19" x14ac:dyDescent="0.4">
      <c r="A123" s="30">
        <v>107</v>
      </c>
      <c r="B123" s="31" t="s">
        <v>371</v>
      </c>
      <c r="C123" s="30">
        <v>8</v>
      </c>
      <c r="D123" s="30" t="s">
        <v>295</v>
      </c>
      <c r="E123" s="30" t="s">
        <v>14</v>
      </c>
      <c r="F123" s="30" t="s">
        <v>3</v>
      </c>
      <c r="G123" s="176">
        <v>2546</v>
      </c>
      <c r="H123" s="31" t="s">
        <v>406</v>
      </c>
      <c r="I123" s="177">
        <v>30</v>
      </c>
      <c r="J123" s="63">
        <v>35000</v>
      </c>
      <c r="K123" s="54">
        <v>10</v>
      </c>
      <c r="L123" s="54">
        <v>1000</v>
      </c>
      <c r="M123" s="5">
        <f t="shared" si="40"/>
        <v>40</v>
      </c>
      <c r="N123" s="5">
        <f t="shared" si="41"/>
        <v>36000</v>
      </c>
      <c r="O123" s="31"/>
      <c r="Q123" s="190"/>
      <c r="S123" s="161"/>
    </row>
    <row r="124" spans="1:19" x14ac:dyDescent="0.4">
      <c r="A124" s="30">
        <v>108</v>
      </c>
      <c r="B124" s="31" t="s">
        <v>372</v>
      </c>
      <c r="C124" s="30">
        <v>9</v>
      </c>
      <c r="D124" s="30" t="s">
        <v>295</v>
      </c>
      <c r="E124" s="30" t="s">
        <v>14</v>
      </c>
      <c r="F124" s="30" t="s">
        <v>3</v>
      </c>
      <c r="G124" s="176">
        <v>2563</v>
      </c>
      <c r="H124" s="31" t="s">
        <v>407</v>
      </c>
      <c r="I124" s="177">
        <v>63</v>
      </c>
      <c r="J124" s="63">
        <v>322000</v>
      </c>
      <c r="K124" s="54">
        <v>9</v>
      </c>
      <c r="L124" s="54">
        <v>450</v>
      </c>
      <c r="M124" s="5">
        <f t="shared" si="40"/>
        <v>72</v>
      </c>
      <c r="N124" s="5">
        <f t="shared" si="41"/>
        <v>322450</v>
      </c>
      <c r="O124" s="31"/>
      <c r="Q124" s="190"/>
      <c r="S124" s="161"/>
    </row>
    <row r="125" spans="1:19" x14ac:dyDescent="0.4">
      <c r="A125" s="42">
        <v>109</v>
      </c>
      <c r="B125" s="31" t="s">
        <v>369</v>
      </c>
      <c r="C125" s="30">
        <v>10</v>
      </c>
      <c r="D125" s="30" t="s">
        <v>295</v>
      </c>
      <c r="E125" s="30" t="s">
        <v>14</v>
      </c>
      <c r="F125" s="30" t="s">
        <v>3</v>
      </c>
      <c r="G125" s="176">
        <v>2543</v>
      </c>
      <c r="H125" s="31" t="s">
        <v>408</v>
      </c>
      <c r="I125" s="177">
        <v>150</v>
      </c>
      <c r="J125" s="63">
        <v>1450000</v>
      </c>
      <c r="K125" s="54">
        <v>10</v>
      </c>
      <c r="L125" s="54">
        <v>500</v>
      </c>
      <c r="M125" s="5">
        <f t="shared" si="40"/>
        <v>160</v>
      </c>
      <c r="N125" s="5">
        <f t="shared" si="41"/>
        <v>1450500</v>
      </c>
      <c r="O125" s="31"/>
      <c r="Q125" s="190"/>
      <c r="S125" s="161"/>
    </row>
    <row r="126" spans="1:19" x14ac:dyDescent="0.4">
      <c r="A126" s="30">
        <v>110</v>
      </c>
      <c r="B126" s="31" t="s">
        <v>373</v>
      </c>
      <c r="C126" s="30">
        <v>11</v>
      </c>
      <c r="D126" s="30" t="s">
        <v>295</v>
      </c>
      <c r="E126" s="30" t="s">
        <v>14</v>
      </c>
      <c r="F126" s="30" t="s">
        <v>3</v>
      </c>
      <c r="G126" s="176">
        <v>2546</v>
      </c>
      <c r="H126" s="31" t="s">
        <v>409</v>
      </c>
      <c r="I126" s="177">
        <v>72</v>
      </c>
      <c r="J126" s="63">
        <v>1200000</v>
      </c>
      <c r="K126" s="54">
        <v>19</v>
      </c>
      <c r="L126" s="54">
        <v>950</v>
      </c>
      <c r="M126" s="5">
        <f t="shared" si="40"/>
        <v>91</v>
      </c>
      <c r="N126" s="5">
        <f t="shared" si="41"/>
        <v>1200950</v>
      </c>
      <c r="O126" s="31"/>
      <c r="Q126" s="190"/>
      <c r="S126" s="161"/>
    </row>
    <row r="127" spans="1:19" ht="21.6" thickBot="1" x14ac:dyDescent="0.45">
      <c r="A127" s="132"/>
      <c r="B127" s="185"/>
      <c r="C127" s="151"/>
      <c r="D127" s="37" t="s">
        <v>2</v>
      </c>
      <c r="E127" s="151"/>
      <c r="F127" s="151"/>
      <c r="G127" s="151"/>
      <c r="H127" s="154"/>
      <c r="I127" s="36"/>
      <c r="J127" s="157">
        <f>SUM(J94:J126)</f>
        <v>24589589</v>
      </c>
      <c r="K127" s="214">
        <f t="shared" ref="K127:N127" si="42">SUM(K94:K126)</f>
        <v>418</v>
      </c>
      <c r="L127" s="157">
        <f t="shared" si="42"/>
        <v>33000</v>
      </c>
      <c r="M127" s="157">
        <f t="shared" si="42"/>
        <v>3337</v>
      </c>
      <c r="N127" s="157">
        <f t="shared" si="42"/>
        <v>24622589</v>
      </c>
      <c r="O127" s="152"/>
    </row>
    <row r="128" spans="1:19" x14ac:dyDescent="0.4">
      <c r="A128" s="39">
        <v>111</v>
      </c>
      <c r="B128" s="193" t="s">
        <v>410</v>
      </c>
      <c r="C128" s="47">
        <v>8</v>
      </c>
      <c r="D128" s="47" t="s">
        <v>415</v>
      </c>
      <c r="E128" s="47" t="s">
        <v>11</v>
      </c>
      <c r="F128" s="47" t="s">
        <v>3</v>
      </c>
      <c r="G128" s="47">
        <v>2545</v>
      </c>
      <c r="H128" s="170" t="s">
        <v>417</v>
      </c>
      <c r="I128" s="47">
        <v>57</v>
      </c>
      <c r="J128" s="58">
        <v>91820</v>
      </c>
      <c r="K128" s="55">
        <v>11</v>
      </c>
      <c r="L128" s="58">
        <v>550</v>
      </c>
      <c r="M128" s="5">
        <f t="shared" ref="M128:M129" si="43">I128+K128</f>
        <v>68</v>
      </c>
      <c r="N128" s="5">
        <f t="shared" ref="N128:N129" si="44">J128+L128</f>
        <v>92370</v>
      </c>
      <c r="O128" s="35"/>
    </row>
    <row r="129" spans="1:15" x14ac:dyDescent="0.4">
      <c r="A129" s="42">
        <v>112</v>
      </c>
      <c r="B129" s="194" t="s">
        <v>411</v>
      </c>
      <c r="C129" s="4">
        <v>3</v>
      </c>
      <c r="D129" s="4" t="s">
        <v>416</v>
      </c>
      <c r="E129" s="4" t="s">
        <v>11</v>
      </c>
      <c r="F129" s="4" t="s">
        <v>3</v>
      </c>
      <c r="G129" s="4">
        <v>2545</v>
      </c>
      <c r="H129" s="48" t="s">
        <v>418</v>
      </c>
      <c r="I129" s="4">
        <v>15</v>
      </c>
      <c r="J129" s="60">
        <v>25000</v>
      </c>
      <c r="K129" s="56">
        <v>7</v>
      </c>
      <c r="L129" s="60">
        <v>350</v>
      </c>
      <c r="M129" s="5">
        <f t="shared" si="43"/>
        <v>22</v>
      </c>
      <c r="N129" s="5">
        <f t="shared" si="44"/>
        <v>25350</v>
      </c>
      <c r="O129" s="31"/>
    </row>
    <row r="130" spans="1:15" x14ac:dyDescent="0.4">
      <c r="A130" s="39">
        <v>113</v>
      </c>
      <c r="B130" s="194" t="s">
        <v>412</v>
      </c>
      <c r="C130" s="4">
        <v>2</v>
      </c>
      <c r="D130" s="4" t="s">
        <v>416</v>
      </c>
      <c r="E130" s="4" t="s">
        <v>11</v>
      </c>
      <c r="F130" s="4" t="s">
        <v>3</v>
      </c>
      <c r="G130" s="4" t="s">
        <v>419</v>
      </c>
      <c r="H130" s="48" t="s">
        <v>420</v>
      </c>
      <c r="I130" s="4">
        <v>29</v>
      </c>
      <c r="J130" s="60">
        <v>1500</v>
      </c>
      <c r="K130" s="56">
        <v>25</v>
      </c>
      <c r="L130" s="60">
        <v>1250</v>
      </c>
      <c r="M130" s="5">
        <f t="shared" ref="M130:M132" si="45">I130+K130</f>
        <v>54</v>
      </c>
      <c r="N130" s="5">
        <f t="shared" ref="N130:N132" si="46">J130+L130</f>
        <v>2750</v>
      </c>
      <c r="O130" s="31"/>
    </row>
    <row r="131" spans="1:15" x14ac:dyDescent="0.4">
      <c r="A131" s="42">
        <v>114</v>
      </c>
      <c r="B131" s="194" t="s">
        <v>413</v>
      </c>
      <c r="C131" s="4">
        <v>6</v>
      </c>
      <c r="D131" s="4" t="s">
        <v>416</v>
      </c>
      <c r="E131" s="4" t="s">
        <v>11</v>
      </c>
      <c r="F131" s="4" t="s">
        <v>3</v>
      </c>
      <c r="G131" s="4">
        <v>2530</v>
      </c>
      <c r="H131" s="48" t="s">
        <v>421</v>
      </c>
      <c r="I131" s="4">
        <v>159</v>
      </c>
      <c r="J131" s="60">
        <v>923442</v>
      </c>
      <c r="K131" s="56">
        <v>9</v>
      </c>
      <c r="L131" s="60">
        <v>450</v>
      </c>
      <c r="M131" s="5">
        <f t="shared" si="45"/>
        <v>168</v>
      </c>
      <c r="N131" s="5">
        <f t="shared" si="46"/>
        <v>923892</v>
      </c>
      <c r="O131" s="31"/>
    </row>
    <row r="132" spans="1:15" x14ac:dyDescent="0.4">
      <c r="A132" s="39">
        <v>115</v>
      </c>
      <c r="B132" s="194" t="s">
        <v>414</v>
      </c>
      <c r="C132" s="4">
        <v>4</v>
      </c>
      <c r="D132" s="4" t="s">
        <v>11</v>
      </c>
      <c r="E132" s="4" t="s">
        <v>11</v>
      </c>
      <c r="F132" s="4" t="s">
        <v>3</v>
      </c>
      <c r="G132" s="45">
        <v>2545</v>
      </c>
      <c r="H132" s="48" t="s">
        <v>422</v>
      </c>
      <c r="I132" s="4">
        <v>40</v>
      </c>
      <c r="J132" s="60">
        <v>100000</v>
      </c>
      <c r="K132" s="106">
        <v>35</v>
      </c>
      <c r="L132" s="60">
        <v>1750</v>
      </c>
      <c r="M132" s="5">
        <f t="shared" si="45"/>
        <v>75</v>
      </c>
      <c r="N132" s="5">
        <f t="shared" si="46"/>
        <v>101750</v>
      </c>
      <c r="O132" s="31"/>
    </row>
    <row r="133" spans="1:15" ht="21.6" thickBot="1" x14ac:dyDescent="0.45">
      <c r="A133" s="132"/>
      <c r="B133" s="192"/>
      <c r="C133" s="151"/>
      <c r="D133" s="37" t="s">
        <v>2</v>
      </c>
      <c r="E133" s="151"/>
      <c r="F133" s="151"/>
      <c r="G133" s="151"/>
      <c r="H133" s="154"/>
      <c r="I133" s="36"/>
      <c r="J133" s="157">
        <f>SUM(J128:J132)</f>
        <v>1141762</v>
      </c>
      <c r="K133" s="214">
        <f t="shared" ref="K133:N133" si="47">SUM(K128:K132)</f>
        <v>87</v>
      </c>
      <c r="L133" s="157">
        <f t="shared" si="47"/>
        <v>4350</v>
      </c>
      <c r="M133" s="157">
        <f t="shared" si="47"/>
        <v>387</v>
      </c>
      <c r="N133" s="157">
        <f t="shared" si="47"/>
        <v>1146112</v>
      </c>
      <c r="O133" s="152"/>
    </row>
    <row r="134" spans="1:15" x14ac:dyDescent="0.4">
      <c r="A134" s="186">
        <v>116</v>
      </c>
      <c r="B134" s="163" t="s">
        <v>462</v>
      </c>
      <c r="C134" s="105">
        <v>2</v>
      </c>
      <c r="D134" s="105" t="s">
        <v>427</v>
      </c>
      <c r="E134" s="105" t="s">
        <v>15</v>
      </c>
      <c r="F134" s="105" t="s">
        <v>3</v>
      </c>
      <c r="G134" s="202">
        <v>2552</v>
      </c>
      <c r="H134" s="163" t="s">
        <v>432</v>
      </c>
      <c r="I134" s="196">
        <v>41</v>
      </c>
      <c r="J134" s="197">
        <v>2500</v>
      </c>
      <c r="K134" s="198">
        <v>5</v>
      </c>
      <c r="L134" s="198">
        <v>100</v>
      </c>
      <c r="M134" s="195">
        <f t="shared" ref="M134:M135" si="48">I134+K134</f>
        <v>46</v>
      </c>
      <c r="N134" s="195">
        <f t="shared" ref="N134:N135" si="49">J134+L134</f>
        <v>2600</v>
      </c>
      <c r="O134" s="84"/>
    </row>
    <row r="135" spans="1:15" x14ac:dyDescent="0.4">
      <c r="A135" s="42">
        <v>117</v>
      </c>
      <c r="B135" s="31" t="s">
        <v>364</v>
      </c>
      <c r="C135" s="30">
        <v>3</v>
      </c>
      <c r="D135" s="30" t="s">
        <v>427</v>
      </c>
      <c r="E135" s="30" t="s">
        <v>15</v>
      </c>
      <c r="F135" s="30" t="s">
        <v>3</v>
      </c>
      <c r="G135" s="176">
        <v>2566</v>
      </c>
      <c r="H135" s="31" t="s">
        <v>433</v>
      </c>
      <c r="I135" s="199">
        <v>20</v>
      </c>
      <c r="J135" s="126">
        <v>1200</v>
      </c>
      <c r="K135" s="200">
        <v>5</v>
      </c>
      <c r="L135" s="200">
        <v>100</v>
      </c>
      <c r="M135" s="5">
        <f t="shared" si="48"/>
        <v>25</v>
      </c>
      <c r="N135" s="5">
        <f t="shared" si="49"/>
        <v>1300</v>
      </c>
      <c r="O135" s="31"/>
    </row>
    <row r="136" spans="1:15" x14ac:dyDescent="0.4">
      <c r="A136" s="42">
        <v>118</v>
      </c>
      <c r="B136" s="31" t="s">
        <v>410</v>
      </c>
      <c r="C136" s="30">
        <v>4</v>
      </c>
      <c r="D136" s="30" t="s">
        <v>427</v>
      </c>
      <c r="E136" s="30" t="s">
        <v>15</v>
      </c>
      <c r="F136" s="30" t="s">
        <v>3</v>
      </c>
      <c r="G136" s="176">
        <v>2566</v>
      </c>
      <c r="H136" s="31" t="s">
        <v>434</v>
      </c>
      <c r="I136" s="199">
        <v>40</v>
      </c>
      <c r="J136" s="126">
        <v>4500</v>
      </c>
      <c r="K136" s="200">
        <v>10</v>
      </c>
      <c r="L136" s="200">
        <v>200</v>
      </c>
      <c r="M136" s="5">
        <f t="shared" ref="M136:M163" si="50">I136+K136</f>
        <v>50</v>
      </c>
      <c r="N136" s="5">
        <f t="shared" ref="N136:N163" si="51">J136+L136</f>
        <v>4700</v>
      </c>
      <c r="O136" s="31"/>
    </row>
    <row r="137" spans="1:15" x14ac:dyDescent="0.4">
      <c r="A137" s="42">
        <v>119</v>
      </c>
      <c r="B137" s="31" t="s">
        <v>463</v>
      </c>
      <c r="C137" s="30">
        <v>5</v>
      </c>
      <c r="D137" s="30" t="s">
        <v>427</v>
      </c>
      <c r="E137" s="30" t="s">
        <v>15</v>
      </c>
      <c r="F137" s="30" t="s">
        <v>3</v>
      </c>
      <c r="G137" s="176">
        <v>2544</v>
      </c>
      <c r="H137" s="31" t="s">
        <v>435</v>
      </c>
      <c r="I137" s="199">
        <v>77</v>
      </c>
      <c r="J137" s="126">
        <v>50000</v>
      </c>
      <c r="K137" s="200">
        <v>5</v>
      </c>
      <c r="L137" s="200">
        <v>100</v>
      </c>
      <c r="M137" s="5">
        <f t="shared" si="50"/>
        <v>82</v>
      </c>
      <c r="N137" s="5">
        <f t="shared" si="51"/>
        <v>50100</v>
      </c>
      <c r="O137" s="31"/>
    </row>
    <row r="138" spans="1:15" x14ac:dyDescent="0.4">
      <c r="A138" s="42">
        <v>120</v>
      </c>
      <c r="B138" s="31" t="s">
        <v>464</v>
      </c>
      <c r="C138" s="30">
        <v>6</v>
      </c>
      <c r="D138" s="30" t="s">
        <v>427</v>
      </c>
      <c r="E138" s="30" t="s">
        <v>15</v>
      </c>
      <c r="F138" s="30" t="s">
        <v>3</v>
      </c>
      <c r="G138" s="176">
        <v>2566</v>
      </c>
      <c r="H138" s="31" t="s">
        <v>436</v>
      </c>
      <c r="I138" s="199">
        <v>38</v>
      </c>
      <c r="J138" s="126">
        <v>3200</v>
      </c>
      <c r="K138" s="200">
        <v>15</v>
      </c>
      <c r="L138" s="200">
        <v>300</v>
      </c>
      <c r="M138" s="5">
        <f t="shared" si="50"/>
        <v>53</v>
      </c>
      <c r="N138" s="5">
        <f t="shared" si="51"/>
        <v>3500</v>
      </c>
      <c r="O138" s="31"/>
    </row>
    <row r="139" spans="1:15" x14ac:dyDescent="0.4">
      <c r="A139" s="42">
        <v>121</v>
      </c>
      <c r="B139" s="31" t="s">
        <v>465</v>
      </c>
      <c r="C139" s="30">
        <v>7</v>
      </c>
      <c r="D139" s="30" t="s">
        <v>427</v>
      </c>
      <c r="E139" s="30" t="s">
        <v>15</v>
      </c>
      <c r="F139" s="30" t="s">
        <v>3</v>
      </c>
      <c r="G139" s="176">
        <v>2565</v>
      </c>
      <c r="H139" s="31" t="s">
        <v>437</v>
      </c>
      <c r="I139" s="199">
        <v>45</v>
      </c>
      <c r="J139" s="126">
        <v>12000</v>
      </c>
      <c r="K139" s="200">
        <v>10</v>
      </c>
      <c r="L139" s="200">
        <v>100</v>
      </c>
      <c r="M139" s="5">
        <f t="shared" si="50"/>
        <v>55</v>
      </c>
      <c r="N139" s="5">
        <f t="shared" si="51"/>
        <v>12100</v>
      </c>
      <c r="O139" s="31"/>
    </row>
    <row r="140" spans="1:15" x14ac:dyDescent="0.4">
      <c r="A140" s="42">
        <v>122</v>
      </c>
      <c r="B140" s="179" t="s">
        <v>466</v>
      </c>
      <c r="C140" s="180">
        <v>2</v>
      </c>
      <c r="D140" s="180" t="s">
        <v>428</v>
      </c>
      <c r="E140" s="30" t="s">
        <v>15</v>
      </c>
      <c r="F140" s="180" t="s">
        <v>3</v>
      </c>
      <c r="G140" s="180">
        <v>2566</v>
      </c>
      <c r="H140" s="179" t="s">
        <v>439</v>
      </c>
      <c r="I140" s="201">
        <v>21</v>
      </c>
      <c r="J140" s="182">
        <v>500</v>
      </c>
      <c r="K140" s="200">
        <v>5</v>
      </c>
      <c r="L140" s="200">
        <v>100</v>
      </c>
      <c r="M140" s="5">
        <f t="shared" si="50"/>
        <v>26</v>
      </c>
      <c r="N140" s="5">
        <f t="shared" si="51"/>
        <v>600</v>
      </c>
      <c r="O140" s="31"/>
    </row>
    <row r="141" spans="1:15" x14ac:dyDescent="0.4">
      <c r="A141" s="42">
        <v>123</v>
      </c>
      <c r="B141" s="31" t="s">
        <v>467</v>
      </c>
      <c r="C141" s="30">
        <v>3</v>
      </c>
      <c r="D141" s="30" t="s">
        <v>428</v>
      </c>
      <c r="E141" s="30" t="s">
        <v>15</v>
      </c>
      <c r="F141" s="30" t="s">
        <v>3</v>
      </c>
      <c r="G141" s="176">
        <v>2542</v>
      </c>
      <c r="H141" s="31" t="s">
        <v>438</v>
      </c>
      <c r="I141" s="199">
        <v>105</v>
      </c>
      <c r="J141" s="126">
        <v>350000</v>
      </c>
      <c r="K141" s="200">
        <v>20</v>
      </c>
      <c r="L141" s="200">
        <v>2000</v>
      </c>
      <c r="M141" s="5">
        <f t="shared" si="50"/>
        <v>125</v>
      </c>
      <c r="N141" s="5">
        <f t="shared" si="51"/>
        <v>352000</v>
      </c>
      <c r="O141" s="31"/>
    </row>
    <row r="142" spans="1:15" x14ac:dyDescent="0.4">
      <c r="A142" s="42">
        <v>124</v>
      </c>
      <c r="B142" s="31" t="s">
        <v>468</v>
      </c>
      <c r="C142" s="30">
        <v>4</v>
      </c>
      <c r="D142" s="30" t="s">
        <v>428</v>
      </c>
      <c r="E142" s="30" t="s">
        <v>15</v>
      </c>
      <c r="F142" s="30" t="s">
        <v>3</v>
      </c>
      <c r="G142" s="176">
        <v>2566</v>
      </c>
      <c r="H142" s="31" t="s">
        <v>440</v>
      </c>
      <c r="I142" s="199">
        <v>41</v>
      </c>
      <c r="J142" s="126">
        <v>800</v>
      </c>
      <c r="K142" s="200">
        <v>5</v>
      </c>
      <c r="L142" s="200">
        <v>100</v>
      </c>
      <c r="M142" s="5">
        <f t="shared" si="50"/>
        <v>46</v>
      </c>
      <c r="N142" s="5">
        <f t="shared" si="51"/>
        <v>900</v>
      </c>
      <c r="O142" s="31"/>
    </row>
    <row r="143" spans="1:15" x14ac:dyDescent="0.4">
      <c r="A143" s="42">
        <v>125</v>
      </c>
      <c r="B143" s="31" t="s">
        <v>469</v>
      </c>
      <c r="C143" s="30">
        <v>5</v>
      </c>
      <c r="D143" s="30" t="s">
        <v>428</v>
      </c>
      <c r="E143" s="30" t="s">
        <v>15</v>
      </c>
      <c r="F143" s="30" t="s">
        <v>3</v>
      </c>
      <c r="G143" s="176">
        <v>2566</v>
      </c>
      <c r="H143" s="31" t="s">
        <v>441</v>
      </c>
      <c r="I143" s="199">
        <v>30</v>
      </c>
      <c r="J143" s="126">
        <v>300</v>
      </c>
      <c r="K143" s="200">
        <v>5</v>
      </c>
      <c r="L143" s="200">
        <v>100</v>
      </c>
      <c r="M143" s="5">
        <f t="shared" si="50"/>
        <v>35</v>
      </c>
      <c r="N143" s="5">
        <f t="shared" si="51"/>
        <v>400</v>
      </c>
      <c r="O143" s="31"/>
    </row>
    <row r="144" spans="1:15" x14ac:dyDescent="0.4">
      <c r="A144" s="42">
        <v>126</v>
      </c>
      <c r="B144" s="31" t="s">
        <v>470</v>
      </c>
      <c r="C144" s="30">
        <v>6</v>
      </c>
      <c r="D144" s="30" t="s">
        <v>428</v>
      </c>
      <c r="E144" s="30" t="s">
        <v>15</v>
      </c>
      <c r="F144" s="30" t="s">
        <v>3</v>
      </c>
      <c r="G144" s="176">
        <v>2566</v>
      </c>
      <c r="H144" s="31" t="s">
        <v>442</v>
      </c>
      <c r="I144" s="199">
        <v>33</v>
      </c>
      <c r="J144" s="126">
        <v>900</v>
      </c>
      <c r="K144" s="200">
        <v>5</v>
      </c>
      <c r="L144" s="200">
        <v>100</v>
      </c>
      <c r="M144" s="5">
        <f t="shared" si="50"/>
        <v>38</v>
      </c>
      <c r="N144" s="5">
        <f t="shared" si="51"/>
        <v>1000</v>
      </c>
      <c r="O144" s="31"/>
    </row>
    <row r="145" spans="1:15" x14ac:dyDescent="0.4">
      <c r="A145" s="42">
        <v>127</v>
      </c>
      <c r="B145" s="179" t="s">
        <v>471</v>
      </c>
      <c r="C145" s="183">
        <v>3</v>
      </c>
      <c r="D145" s="183" t="s">
        <v>423</v>
      </c>
      <c r="E145" s="30" t="s">
        <v>15</v>
      </c>
      <c r="F145" s="180" t="s">
        <v>3</v>
      </c>
      <c r="G145" s="180">
        <v>2565</v>
      </c>
      <c r="H145" s="184" t="s">
        <v>443</v>
      </c>
      <c r="I145" s="201">
        <v>46</v>
      </c>
      <c r="J145" s="182">
        <v>2400</v>
      </c>
      <c r="K145" s="200">
        <v>15</v>
      </c>
      <c r="L145" s="200">
        <v>300</v>
      </c>
      <c r="M145" s="5">
        <f t="shared" si="50"/>
        <v>61</v>
      </c>
      <c r="N145" s="5">
        <f t="shared" si="51"/>
        <v>2700</v>
      </c>
      <c r="O145" s="31"/>
    </row>
    <row r="146" spans="1:15" x14ac:dyDescent="0.4">
      <c r="A146" s="42">
        <v>128</v>
      </c>
      <c r="B146" s="31" t="s">
        <v>472</v>
      </c>
      <c r="C146" s="30">
        <v>4</v>
      </c>
      <c r="D146" s="30" t="s">
        <v>423</v>
      </c>
      <c r="E146" s="30" t="s">
        <v>15</v>
      </c>
      <c r="F146" s="30" t="s">
        <v>3</v>
      </c>
      <c r="G146" s="176">
        <v>2537</v>
      </c>
      <c r="H146" s="31" t="s">
        <v>444</v>
      </c>
      <c r="I146" s="199">
        <v>23</v>
      </c>
      <c r="J146" s="126">
        <v>216893</v>
      </c>
      <c r="K146" s="200">
        <v>10</v>
      </c>
      <c r="L146" s="200">
        <v>400</v>
      </c>
      <c r="M146" s="5">
        <f t="shared" si="50"/>
        <v>33</v>
      </c>
      <c r="N146" s="5">
        <f t="shared" si="51"/>
        <v>217293</v>
      </c>
      <c r="O146" s="31"/>
    </row>
    <row r="147" spans="1:15" x14ac:dyDescent="0.4">
      <c r="A147" s="42">
        <v>129</v>
      </c>
      <c r="B147" s="31" t="s">
        <v>473</v>
      </c>
      <c r="C147" s="30">
        <v>6</v>
      </c>
      <c r="D147" s="30" t="s">
        <v>423</v>
      </c>
      <c r="E147" s="30" t="s">
        <v>15</v>
      </c>
      <c r="F147" s="30" t="s">
        <v>3</v>
      </c>
      <c r="G147" s="176">
        <v>2542</v>
      </c>
      <c r="H147" s="31" t="s">
        <v>445</v>
      </c>
      <c r="I147" s="199">
        <v>180</v>
      </c>
      <c r="J147" s="126">
        <v>1500000</v>
      </c>
      <c r="K147" s="200">
        <v>10</v>
      </c>
      <c r="L147" s="200">
        <v>100</v>
      </c>
      <c r="M147" s="5">
        <f t="shared" si="50"/>
        <v>190</v>
      </c>
      <c r="N147" s="5">
        <f t="shared" si="51"/>
        <v>1500100</v>
      </c>
      <c r="O147" s="31"/>
    </row>
    <row r="148" spans="1:15" x14ac:dyDescent="0.4">
      <c r="A148" s="42">
        <v>130</v>
      </c>
      <c r="B148" s="31" t="s">
        <v>474</v>
      </c>
      <c r="C148" s="30">
        <v>9</v>
      </c>
      <c r="D148" s="30" t="s">
        <v>423</v>
      </c>
      <c r="E148" s="30" t="s">
        <v>15</v>
      </c>
      <c r="F148" s="30" t="s">
        <v>3</v>
      </c>
      <c r="G148" s="176">
        <v>2546</v>
      </c>
      <c r="H148" s="31" t="s">
        <v>446</v>
      </c>
      <c r="I148" s="199">
        <v>85</v>
      </c>
      <c r="J148" s="126">
        <v>220000</v>
      </c>
      <c r="K148" s="200">
        <v>10</v>
      </c>
      <c r="L148" s="200">
        <v>200</v>
      </c>
      <c r="M148" s="5">
        <f t="shared" si="50"/>
        <v>95</v>
      </c>
      <c r="N148" s="5">
        <f t="shared" si="51"/>
        <v>220200</v>
      </c>
      <c r="O148" s="31"/>
    </row>
    <row r="149" spans="1:15" x14ac:dyDescent="0.4">
      <c r="A149" s="42">
        <v>131</v>
      </c>
      <c r="B149" s="31" t="s">
        <v>475</v>
      </c>
      <c r="C149" s="30">
        <v>2</v>
      </c>
      <c r="D149" s="30" t="s">
        <v>429</v>
      </c>
      <c r="E149" s="30" t="s">
        <v>15</v>
      </c>
      <c r="F149" s="30" t="s">
        <v>3</v>
      </c>
      <c r="G149" s="176">
        <v>2544</v>
      </c>
      <c r="H149" s="31" t="s">
        <v>447</v>
      </c>
      <c r="I149" s="199">
        <v>35</v>
      </c>
      <c r="J149" s="126">
        <v>80000</v>
      </c>
      <c r="K149" s="200">
        <v>5</v>
      </c>
      <c r="L149" s="200">
        <v>100</v>
      </c>
      <c r="M149" s="5">
        <f t="shared" si="50"/>
        <v>40</v>
      </c>
      <c r="N149" s="5">
        <f t="shared" si="51"/>
        <v>80100</v>
      </c>
      <c r="O149" s="31"/>
    </row>
    <row r="150" spans="1:15" x14ac:dyDescent="0.4">
      <c r="A150" s="42">
        <v>132</v>
      </c>
      <c r="B150" s="31" t="s">
        <v>476</v>
      </c>
      <c r="C150" s="30">
        <v>4</v>
      </c>
      <c r="D150" s="30" t="s">
        <v>429</v>
      </c>
      <c r="E150" s="30" t="s">
        <v>15</v>
      </c>
      <c r="F150" s="30" t="s">
        <v>3</v>
      </c>
      <c r="G150" s="176">
        <v>2565</v>
      </c>
      <c r="H150" s="31" t="s">
        <v>448</v>
      </c>
      <c r="I150" s="199">
        <v>25</v>
      </c>
      <c r="J150" s="126">
        <v>1450</v>
      </c>
      <c r="K150" s="200">
        <v>5</v>
      </c>
      <c r="L150" s="200">
        <v>100</v>
      </c>
      <c r="M150" s="5">
        <f t="shared" si="50"/>
        <v>30</v>
      </c>
      <c r="N150" s="5">
        <f t="shared" si="51"/>
        <v>1550</v>
      </c>
      <c r="O150" s="31"/>
    </row>
    <row r="151" spans="1:15" x14ac:dyDescent="0.4">
      <c r="A151" s="42">
        <v>133</v>
      </c>
      <c r="B151" s="31" t="s">
        <v>477</v>
      </c>
      <c r="C151" s="30">
        <v>5</v>
      </c>
      <c r="D151" s="30" t="s">
        <v>429</v>
      </c>
      <c r="E151" s="30" t="s">
        <v>15</v>
      </c>
      <c r="F151" s="30" t="s">
        <v>3</v>
      </c>
      <c r="G151" s="176">
        <v>2566</v>
      </c>
      <c r="H151" s="31" t="s">
        <v>449</v>
      </c>
      <c r="I151" s="199">
        <v>39</v>
      </c>
      <c r="J151" s="126">
        <v>850</v>
      </c>
      <c r="K151" s="200">
        <v>5</v>
      </c>
      <c r="L151" s="200">
        <v>100</v>
      </c>
      <c r="M151" s="5">
        <f t="shared" si="50"/>
        <v>44</v>
      </c>
      <c r="N151" s="5">
        <f t="shared" si="51"/>
        <v>950</v>
      </c>
      <c r="O151" s="31"/>
    </row>
    <row r="152" spans="1:15" x14ac:dyDescent="0.4">
      <c r="A152" s="42">
        <v>134</v>
      </c>
      <c r="B152" s="31" t="s">
        <v>478</v>
      </c>
      <c r="C152" s="30">
        <v>6</v>
      </c>
      <c r="D152" s="30" t="s">
        <v>429</v>
      </c>
      <c r="E152" s="30" t="s">
        <v>15</v>
      </c>
      <c r="F152" s="30" t="s">
        <v>3</v>
      </c>
      <c r="G152" s="176">
        <v>2556</v>
      </c>
      <c r="H152" s="31" t="s">
        <v>450</v>
      </c>
      <c r="I152" s="199">
        <v>40</v>
      </c>
      <c r="J152" s="126">
        <v>3500</v>
      </c>
      <c r="K152" s="200">
        <v>5</v>
      </c>
      <c r="L152" s="200">
        <v>100</v>
      </c>
      <c r="M152" s="5">
        <f t="shared" si="50"/>
        <v>45</v>
      </c>
      <c r="N152" s="5">
        <f t="shared" si="51"/>
        <v>3600</v>
      </c>
      <c r="O152" s="31"/>
    </row>
    <row r="153" spans="1:15" x14ac:dyDescent="0.4">
      <c r="A153" s="42">
        <v>135</v>
      </c>
      <c r="B153" s="179" t="s">
        <v>479</v>
      </c>
      <c r="C153" s="180">
        <v>3</v>
      </c>
      <c r="D153" s="180" t="s">
        <v>430</v>
      </c>
      <c r="E153" s="30" t="s">
        <v>15</v>
      </c>
      <c r="F153" s="180" t="s">
        <v>3</v>
      </c>
      <c r="G153" s="180">
        <v>2565</v>
      </c>
      <c r="H153" s="179" t="s">
        <v>451</v>
      </c>
      <c r="I153" s="201">
        <v>102</v>
      </c>
      <c r="J153" s="182">
        <v>50000</v>
      </c>
      <c r="K153" s="200">
        <v>20</v>
      </c>
      <c r="L153" s="200">
        <v>1000</v>
      </c>
      <c r="M153" s="5">
        <f t="shared" si="50"/>
        <v>122</v>
      </c>
      <c r="N153" s="5">
        <f t="shared" si="51"/>
        <v>51000</v>
      </c>
      <c r="O153" s="31"/>
    </row>
    <row r="154" spans="1:15" x14ac:dyDescent="0.4">
      <c r="A154" s="42">
        <v>136</v>
      </c>
      <c r="B154" s="31" t="s">
        <v>480</v>
      </c>
      <c r="C154" s="30">
        <v>4</v>
      </c>
      <c r="D154" s="30" t="s">
        <v>430</v>
      </c>
      <c r="E154" s="30" t="s">
        <v>15</v>
      </c>
      <c r="F154" s="30" t="s">
        <v>3</v>
      </c>
      <c r="G154" s="176">
        <v>2541</v>
      </c>
      <c r="H154" s="31" t="s">
        <v>452</v>
      </c>
      <c r="I154" s="199">
        <v>35</v>
      </c>
      <c r="J154" s="126">
        <v>120000</v>
      </c>
      <c r="K154" s="200">
        <v>5</v>
      </c>
      <c r="L154" s="200">
        <v>100</v>
      </c>
      <c r="M154" s="5">
        <f t="shared" si="50"/>
        <v>40</v>
      </c>
      <c r="N154" s="5">
        <f t="shared" si="51"/>
        <v>120100</v>
      </c>
      <c r="O154" s="31"/>
    </row>
    <row r="155" spans="1:15" x14ac:dyDescent="0.4">
      <c r="A155" s="42">
        <v>137</v>
      </c>
      <c r="B155" s="31" t="s">
        <v>481</v>
      </c>
      <c r="C155" s="30">
        <v>5</v>
      </c>
      <c r="D155" s="30" t="s">
        <v>430</v>
      </c>
      <c r="E155" s="30" t="s">
        <v>15</v>
      </c>
      <c r="F155" s="30" t="s">
        <v>3</v>
      </c>
      <c r="G155" s="176">
        <v>2532</v>
      </c>
      <c r="H155" s="31" t="s">
        <v>453</v>
      </c>
      <c r="I155" s="199">
        <v>34</v>
      </c>
      <c r="J155" s="126">
        <v>150000</v>
      </c>
      <c r="K155" s="200">
        <v>5</v>
      </c>
      <c r="L155" s="200">
        <v>200</v>
      </c>
      <c r="M155" s="5">
        <f t="shared" si="50"/>
        <v>39</v>
      </c>
      <c r="N155" s="5">
        <f t="shared" si="51"/>
        <v>150200</v>
      </c>
      <c r="O155" s="31"/>
    </row>
    <row r="156" spans="1:15" x14ac:dyDescent="0.4">
      <c r="A156" s="42">
        <v>138</v>
      </c>
      <c r="B156" s="31" t="s">
        <v>371</v>
      </c>
      <c r="C156" s="30">
        <v>6</v>
      </c>
      <c r="D156" s="30" t="s">
        <v>430</v>
      </c>
      <c r="E156" s="30" t="s">
        <v>15</v>
      </c>
      <c r="F156" s="30" t="s">
        <v>3</v>
      </c>
      <c r="G156" s="176">
        <v>2566</v>
      </c>
      <c r="H156" s="31" t="s">
        <v>454</v>
      </c>
      <c r="I156" s="199">
        <v>18</v>
      </c>
      <c r="J156" s="126">
        <v>3000</v>
      </c>
      <c r="K156" s="200">
        <v>5</v>
      </c>
      <c r="L156" s="200">
        <v>100</v>
      </c>
      <c r="M156" s="5">
        <f t="shared" si="50"/>
        <v>23</v>
      </c>
      <c r="N156" s="5">
        <f t="shared" si="51"/>
        <v>3100</v>
      </c>
      <c r="O156" s="31"/>
    </row>
    <row r="157" spans="1:15" x14ac:dyDescent="0.4">
      <c r="A157" s="42">
        <v>139</v>
      </c>
      <c r="B157" s="31" t="s">
        <v>482</v>
      </c>
      <c r="C157" s="30">
        <v>7</v>
      </c>
      <c r="D157" s="30" t="s">
        <v>430</v>
      </c>
      <c r="E157" s="30" t="s">
        <v>15</v>
      </c>
      <c r="F157" s="30" t="s">
        <v>3</v>
      </c>
      <c r="G157" s="176">
        <v>2566</v>
      </c>
      <c r="H157" s="31" t="s">
        <v>455</v>
      </c>
      <c r="I157" s="199">
        <v>50</v>
      </c>
      <c r="J157" s="126">
        <v>1200</v>
      </c>
      <c r="K157" s="200">
        <v>5</v>
      </c>
      <c r="L157" s="200">
        <v>100</v>
      </c>
      <c r="M157" s="5">
        <f t="shared" si="50"/>
        <v>55</v>
      </c>
      <c r="N157" s="5">
        <f t="shared" si="51"/>
        <v>1300</v>
      </c>
      <c r="O157" s="31"/>
    </row>
    <row r="158" spans="1:15" x14ac:dyDescent="0.4">
      <c r="A158" s="42">
        <v>140</v>
      </c>
      <c r="B158" s="31" t="s">
        <v>483</v>
      </c>
      <c r="C158" s="30">
        <v>8</v>
      </c>
      <c r="D158" s="30" t="s">
        <v>430</v>
      </c>
      <c r="E158" s="30" t="s">
        <v>15</v>
      </c>
      <c r="F158" s="30" t="s">
        <v>3</v>
      </c>
      <c r="G158" s="176">
        <v>2559</v>
      </c>
      <c r="H158" s="31" t="s">
        <v>456</v>
      </c>
      <c r="I158" s="199">
        <v>54</v>
      </c>
      <c r="J158" s="126">
        <v>40000</v>
      </c>
      <c r="K158" s="200">
        <v>5</v>
      </c>
      <c r="L158" s="200">
        <v>200</v>
      </c>
      <c r="M158" s="5">
        <f t="shared" si="50"/>
        <v>59</v>
      </c>
      <c r="N158" s="5">
        <f t="shared" si="51"/>
        <v>40200</v>
      </c>
      <c r="O158" s="31"/>
    </row>
    <row r="159" spans="1:15" x14ac:dyDescent="0.4">
      <c r="A159" s="42">
        <v>141</v>
      </c>
      <c r="B159" s="31" t="s">
        <v>484</v>
      </c>
      <c r="C159" s="30">
        <v>9</v>
      </c>
      <c r="D159" s="30" t="s">
        <v>430</v>
      </c>
      <c r="E159" s="30" t="s">
        <v>15</v>
      </c>
      <c r="F159" s="30" t="s">
        <v>3</v>
      </c>
      <c r="G159" s="176">
        <v>2542</v>
      </c>
      <c r="H159" s="31" t="s">
        <v>457</v>
      </c>
      <c r="I159" s="199">
        <v>45</v>
      </c>
      <c r="J159" s="126">
        <v>30000</v>
      </c>
      <c r="K159" s="200">
        <v>5</v>
      </c>
      <c r="L159" s="200">
        <v>100</v>
      </c>
      <c r="M159" s="5">
        <f t="shared" si="50"/>
        <v>50</v>
      </c>
      <c r="N159" s="5">
        <f t="shared" si="51"/>
        <v>30100</v>
      </c>
      <c r="O159" s="31"/>
    </row>
    <row r="160" spans="1:15" x14ac:dyDescent="0.4">
      <c r="A160" s="42">
        <v>142</v>
      </c>
      <c r="B160" s="31" t="s">
        <v>485</v>
      </c>
      <c r="C160" s="30">
        <v>2</v>
      </c>
      <c r="D160" s="30" t="s">
        <v>431</v>
      </c>
      <c r="E160" s="30" t="s">
        <v>15</v>
      </c>
      <c r="F160" s="30" t="s">
        <v>3</v>
      </c>
      <c r="G160" s="176">
        <v>2558</v>
      </c>
      <c r="H160" s="31" t="s">
        <v>458</v>
      </c>
      <c r="I160" s="199">
        <v>120</v>
      </c>
      <c r="J160" s="126">
        <v>350000</v>
      </c>
      <c r="K160" s="200">
        <v>3</v>
      </c>
      <c r="L160" s="200">
        <v>200</v>
      </c>
      <c r="M160" s="5">
        <f t="shared" si="50"/>
        <v>123</v>
      </c>
      <c r="N160" s="5">
        <f t="shared" si="51"/>
        <v>350200</v>
      </c>
      <c r="O160" s="31"/>
    </row>
    <row r="161" spans="1:32" x14ac:dyDescent="0.4">
      <c r="A161" s="42">
        <v>143</v>
      </c>
      <c r="B161" s="31" t="s">
        <v>486</v>
      </c>
      <c r="C161" s="30">
        <v>3</v>
      </c>
      <c r="D161" s="30" t="s">
        <v>431</v>
      </c>
      <c r="E161" s="30" t="s">
        <v>15</v>
      </c>
      <c r="F161" s="30" t="s">
        <v>3</v>
      </c>
      <c r="G161" s="176">
        <v>2540</v>
      </c>
      <c r="H161" s="31" t="s">
        <v>459</v>
      </c>
      <c r="I161" s="199">
        <v>150</v>
      </c>
      <c r="J161" s="126">
        <v>1500000</v>
      </c>
      <c r="K161" s="200">
        <v>10</v>
      </c>
      <c r="L161" s="200">
        <v>1000</v>
      </c>
      <c r="M161" s="5">
        <f t="shared" si="50"/>
        <v>160</v>
      </c>
      <c r="N161" s="5">
        <f t="shared" si="51"/>
        <v>1501000</v>
      </c>
      <c r="O161" s="31"/>
    </row>
    <row r="162" spans="1:32" x14ac:dyDescent="0.4">
      <c r="A162" s="42">
        <v>144</v>
      </c>
      <c r="B162" s="31" t="s">
        <v>487</v>
      </c>
      <c r="C162" s="30">
        <v>4</v>
      </c>
      <c r="D162" s="30" t="s">
        <v>431</v>
      </c>
      <c r="E162" s="30" t="s">
        <v>15</v>
      </c>
      <c r="F162" s="30" t="s">
        <v>3</v>
      </c>
      <c r="G162" s="176">
        <v>2562</v>
      </c>
      <c r="H162" s="31" t="s">
        <v>460</v>
      </c>
      <c r="I162" s="199">
        <v>65</v>
      </c>
      <c r="J162" s="126">
        <v>32000</v>
      </c>
      <c r="K162" s="200">
        <v>5</v>
      </c>
      <c r="L162" s="200">
        <v>100</v>
      </c>
      <c r="M162" s="5">
        <f t="shared" si="50"/>
        <v>70</v>
      </c>
      <c r="N162" s="5">
        <f t="shared" si="51"/>
        <v>32100</v>
      </c>
      <c r="O162" s="31"/>
    </row>
    <row r="163" spans="1:32" x14ac:dyDescent="0.4">
      <c r="A163" s="42">
        <v>145</v>
      </c>
      <c r="B163" s="31" t="s">
        <v>488</v>
      </c>
      <c r="C163" s="30">
        <v>6</v>
      </c>
      <c r="D163" s="30" t="s">
        <v>431</v>
      </c>
      <c r="E163" s="30" t="s">
        <v>15</v>
      </c>
      <c r="F163" s="30" t="s">
        <v>3</v>
      </c>
      <c r="G163" s="176">
        <v>2566</v>
      </c>
      <c r="H163" s="31" t="s">
        <v>461</v>
      </c>
      <c r="I163" s="199">
        <v>33</v>
      </c>
      <c r="J163" s="126">
        <v>400</v>
      </c>
      <c r="K163" s="200">
        <v>5</v>
      </c>
      <c r="L163" s="200">
        <v>100</v>
      </c>
      <c r="M163" s="5">
        <f t="shared" si="50"/>
        <v>38</v>
      </c>
      <c r="N163" s="5">
        <f t="shared" si="51"/>
        <v>500</v>
      </c>
      <c r="O163" s="31"/>
    </row>
    <row r="164" spans="1:32" ht="21.6" thickBot="1" x14ac:dyDescent="0.45">
      <c r="A164" s="132"/>
      <c r="B164" s="192"/>
      <c r="C164" s="151"/>
      <c r="D164" s="37" t="s">
        <v>2</v>
      </c>
      <c r="E164" s="151"/>
      <c r="F164" s="151"/>
      <c r="G164" s="151"/>
      <c r="H164" s="154"/>
      <c r="I164" s="36"/>
      <c r="J164" s="157">
        <f>SUM(J134:J163)</f>
        <v>4727593</v>
      </c>
      <c r="K164" s="214">
        <f t="shared" ref="K164:N164" si="52">SUM(K134:K163)</f>
        <v>228</v>
      </c>
      <c r="L164" s="157">
        <f t="shared" si="52"/>
        <v>7900</v>
      </c>
      <c r="M164" s="157">
        <f t="shared" si="52"/>
        <v>1898</v>
      </c>
      <c r="N164" s="157">
        <f t="shared" si="52"/>
        <v>4735493</v>
      </c>
      <c r="O164" s="152"/>
    </row>
    <row r="165" spans="1:32" x14ac:dyDescent="0.4">
      <c r="A165" s="188">
        <v>146</v>
      </c>
      <c r="B165" s="203" t="s">
        <v>489</v>
      </c>
      <c r="C165" s="204">
        <v>1</v>
      </c>
      <c r="D165" s="204" t="s">
        <v>182</v>
      </c>
      <c r="E165" s="204" t="s">
        <v>17</v>
      </c>
      <c r="F165" s="204" t="s">
        <v>3</v>
      </c>
      <c r="G165" s="105">
        <v>2550</v>
      </c>
      <c r="H165" s="171" t="s">
        <v>546</v>
      </c>
      <c r="I165" s="204">
        <v>81</v>
      </c>
      <c r="J165" s="205">
        <v>130000</v>
      </c>
      <c r="K165" s="205">
        <f>I165*18%</f>
        <v>14.58</v>
      </c>
      <c r="L165" s="205">
        <f>J165*5%</f>
        <v>6500</v>
      </c>
      <c r="M165" s="5">
        <f t="shared" ref="M165:M166" si="53">I165+K165</f>
        <v>95.58</v>
      </c>
      <c r="N165" s="5">
        <f t="shared" ref="N165:N166" si="54">J165+L165</f>
        <v>136500</v>
      </c>
      <c r="O165" s="163"/>
    </row>
    <row r="166" spans="1:32" x14ac:dyDescent="0.4">
      <c r="A166" s="188">
        <v>147</v>
      </c>
      <c r="B166" s="203" t="s">
        <v>490</v>
      </c>
      <c r="C166" s="204">
        <v>2</v>
      </c>
      <c r="D166" s="204" t="s">
        <v>182</v>
      </c>
      <c r="E166" s="204" t="s">
        <v>17</v>
      </c>
      <c r="F166" s="204" t="s">
        <v>3</v>
      </c>
      <c r="G166" s="105">
        <v>2550</v>
      </c>
      <c r="H166" s="171" t="s">
        <v>547</v>
      </c>
      <c r="I166" s="204">
        <v>98</v>
      </c>
      <c r="J166" s="205">
        <v>90000</v>
      </c>
      <c r="K166" s="205">
        <f t="shared" ref="K166:K216" si="55">I166*18%</f>
        <v>17.64</v>
      </c>
      <c r="L166" s="205">
        <f t="shared" ref="L166:L216" si="56">J166*5%</f>
        <v>4500</v>
      </c>
      <c r="M166" s="5">
        <f t="shared" si="53"/>
        <v>115.64</v>
      </c>
      <c r="N166" s="5">
        <f t="shared" si="54"/>
        <v>94500</v>
      </c>
      <c r="O166" s="163"/>
    </row>
    <row r="167" spans="1:32" x14ac:dyDescent="0.4">
      <c r="A167" s="188">
        <v>148</v>
      </c>
      <c r="B167" s="203" t="s">
        <v>491</v>
      </c>
      <c r="C167" s="204">
        <v>4</v>
      </c>
      <c r="D167" s="204" t="s">
        <v>182</v>
      </c>
      <c r="E167" s="204" t="s">
        <v>17</v>
      </c>
      <c r="F167" s="204" t="s">
        <v>3</v>
      </c>
      <c r="G167" s="105">
        <v>2548</v>
      </c>
      <c r="H167" s="171" t="s">
        <v>548</v>
      </c>
      <c r="I167" s="204">
        <v>50</v>
      </c>
      <c r="J167" s="205">
        <v>95000</v>
      </c>
      <c r="K167" s="205">
        <f t="shared" si="55"/>
        <v>9</v>
      </c>
      <c r="L167" s="205">
        <f t="shared" si="56"/>
        <v>4750</v>
      </c>
      <c r="M167" s="5">
        <f t="shared" ref="M167:M216" si="57">I167+K167</f>
        <v>59</v>
      </c>
      <c r="N167" s="5">
        <f t="shared" ref="N167:N216" si="58">J167+L167</f>
        <v>99750</v>
      </c>
      <c r="O167" s="163"/>
    </row>
    <row r="168" spans="1:32" x14ac:dyDescent="0.4">
      <c r="A168" s="188">
        <v>149</v>
      </c>
      <c r="B168" s="203" t="s">
        <v>492</v>
      </c>
      <c r="C168" s="204">
        <v>5</v>
      </c>
      <c r="D168" s="204" t="s">
        <v>182</v>
      </c>
      <c r="E168" s="204" t="s">
        <v>17</v>
      </c>
      <c r="F168" s="204" t="s">
        <v>3</v>
      </c>
      <c r="G168" s="105">
        <v>2555</v>
      </c>
      <c r="H168" s="171" t="s">
        <v>549</v>
      </c>
      <c r="I168" s="204">
        <v>182</v>
      </c>
      <c r="J168" s="205">
        <v>176300</v>
      </c>
      <c r="K168" s="205">
        <f t="shared" si="55"/>
        <v>32.76</v>
      </c>
      <c r="L168" s="205">
        <f t="shared" si="56"/>
        <v>8815</v>
      </c>
      <c r="M168" s="5">
        <f t="shared" si="57"/>
        <v>214.76</v>
      </c>
      <c r="N168" s="5">
        <f t="shared" si="58"/>
        <v>185115</v>
      </c>
      <c r="O168" s="163"/>
      <c r="Q168" s="611"/>
      <c r="R168" s="611"/>
      <c r="S168" s="611"/>
      <c r="T168" s="3"/>
      <c r="U168" s="612"/>
      <c r="V168" s="612"/>
      <c r="W168" s="3"/>
      <c r="X168" s="3"/>
      <c r="Y168" s="207"/>
      <c r="Z168" s="206"/>
      <c r="AA168" s="3"/>
      <c r="AB168" s="208"/>
      <c r="AC168" s="162"/>
      <c r="AD168" s="162"/>
      <c r="AE168" s="162"/>
      <c r="AF168" s="162"/>
    </row>
    <row r="169" spans="1:32" x14ac:dyDescent="0.4">
      <c r="A169" s="188">
        <v>150</v>
      </c>
      <c r="B169" s="203" t="s">
        <v>493</v>
      </c>
      <c r="C169" s="204">
        <v>6</v>
      </c>
      <c r="D169" s="204" t="s">
        <v>182</v>
      </c>
      <c r="E169" s="204" t="s">
        <v>17</v>
      </c>
      <c r="F169" s="204" t="s">
        <v>3</v>
      </c>
      <c r="G169" s="105">
        <v>2551</v>
      </c>
      <c r="H169" s="171" t="s">
        <v>550</v>
      </c>
      <c r="I169" s="204">
        <v>87</v>
      </c>
      <c r="J169" s="205">
        <v>50000</v>
      </c>
      <c r="K169" s="205">
        <f t="shared" si="55"/>
        <v>15.66</v>
      </c>
      <c r="L169" s="205">
        <f t="shared" si="56"/>
        <v>2500</v>
      </c>
      <c r="M169" s="5">
        <f t="shared" si="57"/>
        <v>102.66</v>
      </c>
      <c r="N169" s="5">
        <f t="shared" si="58"/>
        <v>52500</v>
      </c>
      <c r="O169" s="163"/>
    </row>
    <row r="170" spans="1:32" x14ac:dyDescent="0.4">
      <c r="A170" s="188">
        <v>151</v>
      </c>
      <c r="B170" s="203" t="s">
        <v>494</v>
      </c>
      <c r="C170" s="204">
        <v>7</v>
      </c>
      <c r="D170" s="204" t="s">
        <v>182</v>
      </c>
      <c r="E170" s="204" t="s">
        <v>17</v>
      </c>
      <c r="F170" s="204" t="s">
        <v>3</v>
      </c>
      <c r="G170" s="105">
        <v>2551</v>
      </c>
      <c r="H170" s="171" t="s">
        <v>551</v>
      </c>
      <c r="I170" s="204">
        <v>62</v>
      </c>
      <c r="J170" s="205">
        <v>148000</v>
      </c>
      <c r="K170" s="205">
        <f t="shared" si="55"/>
        <v>11.16</v>
      </c>
      <c r="L170" s="205">
        <f t="shared" si="56"/>
        <v>7400</v>
      </c>
      <c r="M170" s="5">
        <f t="shared" si="57"/>
        <v>73.16</v>
      </c>
      <c r="N170" s="5">
        <f t="shared" si="58"/>
        <v>155400</v>
      </c>
      <c r="O170" s="163"/>
    </row>
    <row r="171" spans="1:32" x14ac:dyDescent="0.4">
      <c r="A171" s="188">
        <v>152</v>
      </c>
      <c r="B171" s="203" t="s">
        <v>495</v>
      </c>
      <c r="C171" s="204">
        <v>9</v>
      </c>
      <c r="D171" s="204" t="s">
        <v>182</v>
      </c>
      <c r="E171" s="204" t="s">
        <v>17</v>
      </c>
      <c r="F171" s="204" t="s">
        <v>3</v>
      </c>
      <c r="G171" s="105">
        <v>2550</v>
      </c>
      <c r="H171" s="171" t="s">
        <v>552</v>
      </c>
      <c r="I171" s="204">
        <v>60</v>
      </c>
      <c r="J171" s="205">
        <v>99500</v>
      </c>
      <c r="K171" s="205">
        <f t="shared" si="55"/>
        <v>10.799999999999999</v>
      </c>
      <c r="L171" s="205">
        <f t="shared" si="56"/>
        <v>4975</v>
      </c>
      <c r="M171" s="5">
        <f t="shared" si="57"/>
        <v>70.8</v>
      </c>
      <c r="N171" s="5">
        <f t="shared" si="58"/>
        <v>104475</v>
      </c>
      <c r="O171" s="163"/>
    </row>
    <row r="172" spans="1:32" x14ac:dyDescent="0.4">
      <c r="A172" s="188">
        <v>153</v>
      </c>
      <c r="B172" s="203" t="s">
        <v>496</v>
      </c>
      <c r="C172" s="204">
        <v>1</v>
      </c>
      <c r="D172" s="204" t="s">
        <v>534</v>
      </c>
      <c r="E172" s="204" t="s">
        <v>17</v>
      </c>
      <c r="F172" s="204" t="s">
        <v>3</v>
      </c>
      <c r="G172" s="105">
        <v>2550</v>
      </c>
      <c r="H172" s="171" t="s">
        <v>553</v>
      </c>
      <c r="I172" s="204">
        <v>141</v>
      </c>
      <c r="J172" s="205">
        <v>115000</v>
      </c>
      <c r="K172" s="205">
        <f t="shared" si="55"/>
        <v>25.38</v>
      </c>
      <c r="L172" s="205">
        <f t="shared" si="56"/>
        <v>5750</v>
      </c>
      <c r="M172" s="5">
        <f t="shared" si="57"/>
        <v>166.38</v>
      </c>
      <c r="N172" s="5">
        <f t="shared" si="58"/>
        <v>120750</v>
      </c>
      <c r="O172" s="163"/>
    </row>
    <row r="173" spans="1:32" x14ac:dyDescent="0.4">
      <c r="A173" s="188">
        <v>154</v>
      </c>
      <c r="B173" s="203" t="s">
        <v>497</v>
      </c>
      <c r="C173" s="204">
        <v>2</v>
      </c>
      <c r="D173" s="204" t="s">
        <v>534</v>
      </c>
      <c r="E173" s="204" t="s">
        <v>17</v>
      </c>
      <c r="F173" s="204" t="s">
        <v>3</v>
      </c>
      <c r="G173" s="105">
        <v>2551</v>
      </c>
      <c r="H173" s="171" t="s">
        <v>554</v>
      </c>
      <c r="I173" s="204">
        <v>60</v>
      </c>
      <c r="J173" s="205">
        <v>33000</v>
      </c>
      <c r="K173" s="205">
        <f t="shared" si="55"/>
        <v>10.799999999999999</v>
      </c>
      <c r="L173" s="205">
        <f t="shared" si="56"/>
        <v>1650</v>
      </c>
      <c r="M173" s="5">
        <f t="shared" si="57"/>
        <v>70.8</v>
      </c>
      <c r="N173" s="5">
        <f t="shared" si="58"/>
        <v>34650</v>
      </c>
      <c r="O173" s="163"/>
    </row>
    <row r="174" spans="1:32" x14ac:dyDescent="0.4">
      <c r="A174" s="188">
        <v>155</v>
      </c>
      <c r="B174" s="203" t="s">
        <v>498</v>
      </c>
      <c r="C174" s="204">
        <v>3</v>
      </c>
      <c r="D174" s="204" t="s">
        <v>534</v>
      </c>
      <c r="E174" s="204" t="s">
        <v>17</v>
      </c>
      <c r="F174" s="204" t="s">
        <v>3</v>
      </c>
      <c r="G174" s="105">
        <v>2551</v>
      </c>
      <c r="H174" s="171" t="s">
        <v>555</v>
      </c>
      <c r="I174" s="204">
        <v>25</v>
      </c>
      <c r="J174" s="205">
        <v>52000</v>
      </c>
      <c r="K174" s="205">
        <f t="shared" si="55"/>
        <v>4.5</v>
      </c>
      <c r="L174" s="205">
        <f t="shared" si="56"/>
        <v>2600</v>
      </c>
      <c r="M174" s="5">
        <f t="shared" si="57"/>
        <v>29.5</v>
      </c>
      <c r="N174" s="5">
        <f t="shared" si="58"/>
        <v>54600</v>
      </c>
      <c r="O174" s="163"/>
    </row>
    <row r="175" spans="1:32" x14ac:dyDescent="0.4">
      <c r="A175" s="188">
        <v>156</v>
      </c>
      <c r="B175" s="203" t="s">
        <v>498</v>
      </c>
      <c r="C175" s="204">
        <v>4</v>
      </c>
      <c r="D175" s="204" t="s">
        <v>534</v>
      </c>
      <c r="E175" s="204" t="s">
        <v>17</v>
      </c>
      <c r="F175" s="204" t="s">
        <v>3</v>
      </c>
      <c r="G175" s="105">
        <v>2551</v>
      </c>
      <c r="H175" s="171" t="s">
        <v>556</v>
      </c>
      <c r="I175" s="204">
        <v>108</v>
      </c>
      <c r="J175" s="205">
        <v>57000</v>
      </c>
      <c r="K175" s="205">
        <f t="shared" si="55"/>
        <v>19.439999999999998</v>
      </c>
      <c r="L175" s="205">
        <f t="shared" si="56"/>
        <v>2850</v>
      </c>
      <c r="M175" s="5">
        <f t="shared" si="57"/>
        <v>127.44</v>
      </c>
      <c r="N175" s="5">
        <f t="shared" si="58"/>
        <v>59850</v>
      </c>
      <c r="O175" s="163"/>
    </row>
    <row r="176" spans="1:32" x14ac:dyDescent="0.4">
      <c r="A176" s="188">
        <v>157</v>
      </c>
      <c r="B176" s="203" t="s">
        <v>499</v>
      </c>
      <c r="C176" s="204">
        <v>5</v>
      </c>
      <c r="D176" s="204" t="s">
        <v>534</v>
      </c>
      <c r="E176" s="204" t="s">
        <v>17</v>
      </c>
      <c r="F176" s="204" t="s">
        <v>3</v>
      </c>
      <c r="G176" s="105">
        <v>2551</v>
      </c>
      <c r="H176" s="171" t="s">
        <v>557</v>
      </c>
      <c r="I176" s="204">
        <v>60</v>
      </c>
      <c r="J176" s="205">
        <v>65800</v>
      </c>
      <c r="K176" s="205">
        <f t="shared" si="55"/>
        <v>10.799999999999999</v>
      </c>
      <c r="L176" s="205">
        <f t="shared" si="56"/>
        <v>3290</v>
      </c>
      <c r="M176" s="5">
        <f t="shared" si="57"/>
        <v>70.8</v>
      </c>
      <c r="N176" s="5">
        <f t="shared" si="58"/>
        <v>69090</v>
      </c>
      <c r="O176" s="163"/>
    </row>
    <row r="177" spans="1:15" x14ac:dyDescent="0.4">
      <c r="A177" s="188">
        <v>158</v>
      </c>
      <c r="B177" s="203" t="s">
        <v>500</v>
      </c>
      <c r="C177" s="204">
        <v>1</v>
      </c>
      <c r="D177" s="204" t="s">
        <v>535</v>
      </c>
      <c r="E177" s="204" t="s">
        <v>17</v>
      </c>
      <c r="F177" s="204" t="s">
        <v>3</v>
      </c>
      <c r="G177" s="105">
        <v>2550</v>
      </c>
      <c r="H177" s="171" t="s">
        <v>558</v>
      </c>
      <c r="I177" s="204">
        <v>135</v>
      </c>
      <c r="J177" s="205">
        <v>488000</v>
      </c>
      <c r="K177" s="205">
        <f t="shared" si="55"/>
        <v>24.3</v>
      </c>
      <c r="L177" s="205">
        <f t="shared" si="56"/>
        <v>24400</v>
      </c>
      <c r="M177" s="5">
        <f t="shared" si="57"/>
        <v>159.30000000000001</v>
      </c>
      <c r="N177" s="5">
        <f t="shared" si="58"/>
        <v>512400</v>
      </c>
      <c r="O177" s="163"/>
    </row>
    <row r="178" spans="1:15" x14ac:dyDescent="0.4">
      <c r="A178" s="188">
        <v>159</v>
      </c>
      <c r="B178" s="203" t="s">
        <v>116</v>
      </c>
      <c r="C178" s="204">
        <v>6</v>
      </c>
      <c r="D178" s="204" t="s">
        <v>535</v>
      </c>
      <c r="E178" s="204" t="s">
        <v>17</v>
      </c>
      <c r="F178" s="204" t="s">
        <v>3</v>
      </c>
      <c r="G178" s="105">
        <v>2550</v>
      </c>
      <c r="H178" s="171" t="s">
        <v>559</v>
      </c>
      <c r="I178" s="204">
        <v>63</v>
      </c>
      <c r="J178" s="205">
        <v>159400</v>
      </c>
      <c r="K178" s="205">
        <f t="shared" si="55"/>
        <v>11.34</v>
      </c>
      <c r="L178" s="205">
        <f t="shared" si="56"/>
        <v>7970</v>
      </c>
      <c r="M178" s="5">
        <f t="shared" si="57"/>
        <v>74.34</v>
      </c>
      <c r="N178" s="5">
        <f t="shared" si="58"/>
        <v>167370</v>
      </c>
      <c r="O178" s="163"/>
    </row>
    <row r="179" spans="1:15" x14ac:dyDescent="0.4">
      <c r="A179" s="188">
        <v>160</v>
      </c>
      <c r="B179" s="203" t="s">
        <v>501</v>
      </c>
      <c r="C179" s="204">
        <v>7</v>
      </c>
      <c r="D179" s="204" t="s">
        <v>535</v>
      </c>
      <c r="E179" s="204" t="s">
        <v>17</v>
      </c>
      <c r="F179" s="204" t="s">
        <v>3</v>
      </c>
      <c r="G179" s="105">
        <v>2550</v>
      </c>
      <c r="H179" s="171" t="s">
        <v>560</v>
      </c>
      <c r="I179" s="204">
        <v>105</v>
      </c>
      <c r="J179" s="205">
        <v>271190</v>
      </c>
      <c r="K179" s="205">
        <f t="shared" si="55"/>
        <v>18.899999999999999</v>
      </c>
      <c r="L179" s="205">
        <f t="shared" si="56"/>
        <v>13559.5</v>
      </c>
      <c r="M179" s="5">
        <f t="shared" si="57"/>
        <v>123.9</v>
      </c>
      <c r="N179" s="5">
        <f t="shared" si="58"/>
        <v>284749.5</v>
      </c>
      <c r="O179" s="163"/>
    </row>
    <row r="180" spans="1:15" x14ac:dyDescent="0.4">
      <c r="A180" s="188">
        <v>161</v>
      </c>
      <c r="B180" s="203" t="s">
        <v>502</v>
      </c>
      <c r="C180" s="204">
        <v>8</v>
      </c>
      <c r="D180" s="204" t="s">
        <v>535</v>
      </c>
      <c r="E180" s="204" t="s">
        <v>17</v>
      </c>
      <c r="F180" s="204" t="s">
        <v>3</v>
      </c>
      <c r="G180" s="105">
        <v>2551</v>
      </c>
      <c r="H180" s="171" t="s">
        <v>561</v>
      </c>
      <c r="I180" s="204">
        <v>51</v>
      </c>
      <c r="J180" s="205">
        <v>278200</v>
      </c>
      <c r="K180" s="205">
        <f t="shared" si="55"/>
        <v>9.18</v>
      </c>
      <c r="L180" s="205">
        <f t="shared" si="56"/>
        <v>13910</v>
      </c>
      <c r="M180" s="5">
        <f t="shared" si="57"/>
        <v>60.18</v>
      </c>
      <c r="N180" s="5">
        <f t="shared" si="58"/>
        <v>292110</v>
      </c>
      <c r="O180" s="163"/>
    </row>
    <row r="181" spans="1:15" x14ac:dyDescent="0.4">
      <c r="A181" s="188">
        <v>162</v>
      </c>
      <c r="B181" s="203" t="s">
        <v>503</v>
      </c>
      <c r="C181" s="204">
        <v>9</v>
      </c>
      <c r="D181" s="204" t="s">
        <v>535</v>
      </c>
      <c r="E181" s="204" t="s">
        <v>17</v>
      </c>
      <c r="F181" s="204" t="s">
        <v>3</v>
      </c>
      <c r="G181" s="105">
        <v>2551</v>
      </c>
      <c r="H181" s="171" t="s">
        <v>562</v>
      </c>
      <c r="I181" s="204">
        <v>123</v>
      </c>
      <c r="J181" s="205">
        <v>206000</v>
      </c>
      <c r="K181" s="205">
        <f t="shared" si="55"/>
        <v>22.14</v>
      </c>
      <c r="L181" s="205">
        <f t="shared" si="56"/>
        <v>10300</v>
      </c>
      <c r="M181" s="5">
        <f t="shared" si="57"/>
        <v>145.13999999999999</v>
      </c>
      <c r="N181" s="5">
        <f t="shared" si="58"/>
        <v>216300</v>
      </c>
      <c r="O181" s="163"/>
    </row>
    <row r="182" spans="1:15" x14ac:dyDescent="0.4">
      <c r="A182" s="188">
        <v>163</v>
      </c>
      <c r="B182" s="203" t="s">
        <v>501</v>
      </c>
      <c r="C182" s="204">
        <v>11</v>
      </c>
      <c r="D182" s="204" t="s">
        <v>535</v>
      </c>
      <c r="E182" s="204" t="s">
        <v>17</v>
      </c>
      <c r="F182" s="204" t="s">
        <v>3</v>
      </c>
      <c r="G182" s="105">
        <v>2550</v>
      </c>
      <c r="H182" s="171" t="s">
        <v>563</v>
      </c>
      <c r="I182" s="204">
        <v>78</v>
      </c>
      <c r="J182" s="205">
        <v>358000</v>
      </c>
      <c r="K182" s="205">
        <f t="shared" si="55"/>
        <v>14.04</v>
      </c>
      <c r="L182" s="205">
        <f t="shared" si="56"/>
        <v>17900</v>
      </c>
      <c r="M182" s="5">
        <f t="shared" si="57"/>
        <v>92.039999999999992</v>
      </c>
      <c r="N182" s="5">
        <f t="shared" si="58"/>
        <v>375900</v>
      </c>
      <c r="O182" s="163"/>
    </row>
    <row r="183" spans="1:15" x14ac:dyDescent="0.4">
      <c r="A183" s="188">
        <v>164</v>
      </c>
      <c r="B183" s="203" t="s">
        <v>504</v>
      </c>
      <c r="C183" s="204">
        <v>3</v>
      </c>
      <c r="D183" s="204" t="s">
        <v>536</v>
      </c>
      <c r="E183" s="204" t="s">
        <v>17</v>
      </c>
      <c r="F183" s="204" t="s">
        <v>3</v>
      </c>
      <c r="G183" s="105">
        <v>2551</v>
      </c>
      <c r="H183" s="171" t="s">
        <v>564</v>
      </c>
      <c r="I183" s="204">
        <v>140</v>
      </c>
      <c r="J183" s="205">
        <v>174000</v>
      </c>
      <c r="K183" s="205">
        <f t="shared" si="55"/>
        <v>25.2</v>
      </c>
      <c r="L183" s="205">
        <f t="shared" si="56"/>
        <v>8700</v>
      </c>
      <c r="M183" s="5">
        <f t="shared" si="57"/>
        <v>165.2</v>
      </c>
      <c r="N183" s="5">
        <f t="shared" si="58"/>
        <v>182700</v>
      </c>
      <c r="O183" s="163"/>
    </row>
    <row r="184" spans="1:15" x14ac:dyDescent="0.4">
      <c r="A184" s="188">
        <v>165</v>
      </c>
      <c r="B184" s="203" t="s">
        <v>505</v>
      </c>
      <c r="C184" s="204">
        <v>5</v>
      </c>
      <c r="D184" s="204" t="s">
        <v>536</v>
      </c>
      <c r="E184" s="204" t="s">
        <v>17</v>
      </c>
      <c r="F184" s="204" t="s">
        <v>3</v>
      </c>
      <c r="G184" s="105">
        <v>2550</v>
      </c>
      <c r="H184" s="171" t="s">
        <v>565</v>
      </c>
      <c r="I184" s="204">
        <v>164</v>
      </c>
      <c r="J184" s="205">
        <v>441000</v>
      </c>
      <c r="K184" s="205">
        <f t="shared" si="55"/>
        <v>29.52</v>
      </c>
      <c r="L184" s="205">
        <f t="shared" si="56"/>
        <v>22050</v>
      </c>
      <c r="M184" s="5">
        <f t="shared" si="57"/>
        <v>193.52</v>
      </c>
      <c r="N184" s="5">
        <f t="shared" si="58"/>
        <v>463050</v>
      </c>
      <c r="O184" s="163"/>
    </row>
    <row r="185" spans="1:15" x14ac:dyDescent="0.4">
      <c r="A185" s="188">
        <v>166</v>
      </c>
      <c r="B185" s="203" t="s">
        <v>506</v>
      </c>
      <c r="C185" s="204">
        <v>1</v>
      </c>
      <c r="D185" s="204" t="s">
        <v>537</v>
      </c>
      <c r="E185" s="204" t="s">
        <v>17</v>
      </c>
      <c r="F185" s="204" t="s">
        <v>3</v>
      </c>
      <c r="G185" s="105">
        <v>2540</v>
      </c>
      <c r="H185" s="171" t="s">
        <v>566</v>
      </c>
      <c r="I185" s="204">
        <v>62</v>
      </c>
      <c r="J185" s="205">
        <v>139000</v>
      </c>
      <c r="K185" s="205">
        <f t="shared" si="55"/>
        <v>11.16</v>
      </c>
      <c r="L185" s="205">
        <f t="shared" si="56"/>
        <v>6950</v>
      </c>
      <c r="M185" s="5">
        <f t="shared" si="57"/>
        <v>73.16</v>
      </c>
      <c r="N185" s="5">
        <f t="shared" si="58"/>
        <v>145950</v>
      </c>
      <c r="O185" s="163"/>
    </row>
    <row r="186" spans="1:15" x14ac:dyDescent="0.4">
      <c r="A186" s="188">
        <v>167</v>
      </c>
      <c r="B186" s="203" t="s">
        <v>507</v>
      </c>
      <c r="C186" s="204">
        <v>2</v>
      </c>
      <c r="D186" s="204" t="s">
        <v>537</v>
      </c>
      <c r="E186" s="204" t="s">
        <v>17</v>
      </c>
      <c r="F186" s="204" t="s">
        <v>3</v>
      </c>
      <c r="G186" s="105">
        <v>2540</v>
      </c>
      <c r="H186" s="171" t="s">
        <v>567</v>
      </c>
      <c r="I186" s="204">
        <v>300</v>
      </c>
      <c r="J186" s="205">
        <v>396500</v>
      </c>
      <c r="K186" s="205">
        <f t="shared" si="55"/>
        <v>54</v>
      </c>
      <c r="L186" s="205">
        <f t="shared" si="56"/>
        <v>19825</v>
      </c>
      <c r="M186" s="5">
        <f t="shared" si="57"/>
        <v>354</v>
      </c>
      <c r="N186" s="5">
        <f t="shared" si="58"/>
        <v>416325</v>
      </c>
      <c r="O186" s="163"/>
    </row>
    <row r="187" spans="1:15" x14ac:dyDescent="0.4">
      <c r="A187" s="188">
        <v>168</v>
      </c>
      <c r="B187" s="203" t="s">
        <v>508</v>
      </c>
      <c r="C187" s="204">
        <v>4</v>
      </c>
      <c r="D187" s="204" t="s">
        <v>537</v>
      </c>
      <c r="E187" s="204" t="s">
        <v>17</v>
      </c>
      <c r="F187" s="204" t="s">
        <v>3</v>
      </c>
      <c r="G187" s="105">
        <v>2545</v>
      </c>
      <c r="H187" s="171" t="s">
        <v>568</v>
      </c>
      <c r="I187" s="204">
        <v>126</v>
      </c>
      <c r="J187" s="205">
        <v>305000</v>
      </c>
      <c r="K187" s="205">
        <f t="shared" si="55"/>
        <v>22.68</v>
      </c>
      <c r="L187" s="205">
        <f t="shared" si="56"/>
        <v>15250</v>
      </c>
      <c r="M187" s="5">
        <f t="shared" si="57"/>
        <v>148.68</v>
      </c>
      <c r="N187" s="5">
        <f t="shared" si="58"/>
        <v>320250</v>
      </c>
      <c r="O187" s="163"/>
    </row>
    <row r="188" spans="1:15" x14ac:dyDescent="0.4">
      <c r="A188" s="188">
        <v>169</v>
      </c>
      <c r="B188" s="203" t="s">
        <v>509</v>
      </c>
      <c r="C188" s="204">
        <v>6</v>
      </c>
      <c r="D188" s="204" t="s">
        <v>537</v>
      </c>
      <c r="E188" s="204" t="s">
        <v>17</v>
      </c>
      <c r="F188" s="204" t="s">
        <v>3</v>
      </c>
      <c r="G188" s="105">
        <v>2540</v>
      </c>
      <c r="H188" s="171" t="s">
        <v>569</v>
      </c>
      <c r="I188" s="204">
        <v>157</v>
      </c>
      <c r="J188" s="205">
        <v>84000</v>
      </c>
      <c r="K188" s="205">
        <f t="shared" si="55"/>
        <v>28.259999999999998</v>
      </c>
      <c r="L188" s="205">
        <f t="shared" si="56"/>
        <v>4200</v>
      </c>
      <c r="M188" s="5">
        <f t="shared" si="57"/>
        <v>185.26</v>
      </c>
      <c r="N188" s="5">
        <f t="shared" si="58"/>
        <v>88200</v>
      </c>
      <c r="O188" s="163"/>
    </row>
    <row r="189" spans="1:15" x14ac:dyDescent="0.4">
      <c r="A189" s="188">
        <v>170</v>
      </c>
      <c r="B189" s="203" t="s">
        <v>510</v>
      </c>
      <c r="C189" s="204">
        <v>7</v>
      </c>
      <c r="D189" s="204" t="s">
        <v>537</v>
      </c>
      <c r="E189" s="204" t="s">
        <v>17</v>
      </c>
      <c r="F189" s="204" t="s">
        <v>3</v>
      </c>
      <c r="G189" s="105">
        <v>2540</v>
      </c>
      <c r="H189" s="171" t="s">
        <v>570</v>
      </c>
      <c r="I189" s="204">
        <v>76</v>
      </c>
      <c r="J189" s="205">
        <v>49500</v>
      </c>
      <c r="K189" s="205">
        <f t="shared" si="55"/>
        <v>13.68</v>
      </c>
      <c r="L189" s="205">
        <f t="shared" si="56"/>
        <v>2475</v>
      </c>
      <c r="M189" s="5">
        <f t="shared" si="57"/>
        <v>89.68</v>
      </c>
      <c r="N189" s="5">
        <f t="shared" si="58"/>
        <v>51975</v>
      </c>
      <c r="O189" s="163"/>
    </row>
    <row r="190" spans="1:15" x14ac:dyDescent="0.4">
      <c r="A190" s="188">
        <v>171</v>
      </c>
      <c r="B190" s="203" t="s">
        <v>508</v>
      </c>
      <c r="C190" s="204">
        <v>10</v>
      </c>
      <c r="D190" s="204" t="s">
        <v>537</v>
      </c>
      <c r="E190" s="204" t="s">
        <v>17</v>
      </c>
      <c r="F190" s="204" t="s">
        <v>3</v>
      </c>
      <c r="G190" s="105">
        <v>2540</v>
      </c>
      <c r="H190" s="171" t="s">
        <v>571</v>
      </c>
      <c r="I190" s="204">
        <v>158</v>
      </c>
      <c r="J190" s="205">
        <v>82000</v>
      </c>
      <c r="K190" s="205">
        <f t="shared" si="55"/>
        <v>28.439999999999998</v>
      </c>
      <c r="L190" s="205">
        <f t="shared" si="56"/>
        <v>4100</v>
      </c>
      <c r="M190" s="5">
        <f t="shared" si="57"/>
        <v>186.44</v>
      </c>
      <c r="N190" s="5">
        <f t="shared" si="58"/>
        <v>86100</v>
      </c>
      <c r="O190" s="163"/>
    </row>
    <row r="191" spans="1:15" x14ac:dyDescent="0.4">
      <c r="A191" s="188">
        <v>172</v>
      </c>
      <c r="B191" s="203" t="s">
        <v>511</v>
      </c>
      <c r="C191" s="204">
        <v>1</v>
      </c>
      <c r="D191" s="204" t="s">
        <v>538</v>
      </c>
      <c r="E191" s="204" t="s">
        <v>17</v>
      </c>
      <c r="F191" s="204" t="s">
        <v>3</v>
      </c>
      <c r="G191" s="105">
        <v>2530</v>
      </c>
      <c r="H191" s="171" t="s">
        <v>572</v>
      </c>
      <c r="I191" s="204">
        <v>50</v>
      </c>
      <c r="J191" s="205">
        <v>15000</v>
      </c>
      <c r="K191" s="205">
        <f t="shared" si="55"/>
        <v>9</v>
      </c>
      <c r="L191" s="205">
        <f t="shared" si="56"/>
        <v>750</v>
      </c>
      <c r="M191" s="5">
        <f t="shared" si="57"/>
        <v>59</v>
      </c>
      <c r="N191" s="5">
        <f t="shared" si="58"/>
        <v>15750</v>
      </c>
      <c r="O191" s="163"/>
    </row>
    <row r="192" spans="1:15" x14ac:dyDescent="0.4">
      <c r="A192" s="188">
        <v>173</v>
      </c>
      <c r="B192" s="203" t="s">
        <v>512</v>
      </c>
      <c r="C192" s="204">
        <v>5</v>
      </c>
      <c r="D192" s="204" t="s">
        <v>538</v>
      </c>
      <c r="E192" s="204" t="s">
        <v>17</v>
      </c>
      <c r="F192" s="204" t="s">
        <v>3</v>
      </c>
      <c r="G192" s="105">
        <v>2550</v>
      </c>
      <c r="H192" s="171" t="s">
        <v>573</v>
      </c>
      <c r="I192" s="204">
        <v>57</v>
      </c>
      <c r="J192" s="205">
        <v>250000</v>
      </c>
      <c r="K192" s="205">
        <f t="shared" si="55"/>
        <v>10.26</v>
      </c>
      <c r="L192" s="205">
        <f t="shared" si="56"/>
        <v>12500</v>
      </c>
      <c r="M192" s="5">
        <f t="shared" si="57"/>
        <v>67.260000000000005</v>
      </c>
      <c r="N192" s="5">
        <f t="shared" si="58"/>
        <v>262500</v>
      </c>
      <c r="O192" s="163"/>
    </row>
    <row r="193" spans="1:15" x14ac:dyDescent="0.4">
      <c r="A193" s="188">
        <v>174</v>
      </c>
      <c r="B193" s="203" t="s">
        <v>513</v>
      </c>
      <c r="C193" s="204">
        <v>6</v>
      </c>
      <c r="D193" s="204" t="s">
        <v>538</v>
      </c>
      <c r="E193" s="204" t="s">
        <v>17</v>
      </c>
      <c r="F193" s="204" t="s">
        <v>3</v>
      </c>
      <c r="G193" s="105">
        <v>2540</v>
      </c>
      <c r="H193" s="171" t="s">
        <v>574</v>
      </c>
      <c r="I193" s="204">
        <v>76</v>
      </c>
      <c r="J193" s="205">
        <v>47520</v>
      </c>
      <c r="K193" s="205">
        <f t="shared" si="55"/>
        <v>13.68</v>
      </c>
      <c r="L193" s="205">
        <f t="shared" si="56"/>
        <v>2376</v>
      </c>
      <c r="M193" s="5">
        <f t="shared" si="57"/>
        <v>89.68</v>
      </c>
      <c r="N193" s="5">
        <f t="shared" si="58"/>
        <v>49896</v>
      </c>
      <c r="O193" s="163"/>
    </row>
    <row r="194" spans="1:15" x14ac:dyDescent="0.4">
      <c r="A194" s="188">
        <v>175</v>
      </c>
      <c r="B194" s="203" t="s">
        <v>514</v>
      </c>
      <c r="C194" s="204">
        <v>9</v>
      </c>
      <c r="D194" s="204" t="s">
        <v>538</v>
      </c>
      <c r="E194" s="204" t="s">
        <v>17</v>
      </c>
      <c r="F194" s="204" t="s">
        <v>3</v>
      </c>
      <c r="G194" s="105">
        <v>2540</v>
      </c>
      <c r="H194" s="171" t="s">
        <v>575</v>
      </c>
      <c r="I194" s="204">
        <v>100</v>
      </c>
      <c r="J194" s="205">
        <v>28000</v>
      </c>
      <c r="K194" s="205">
        <f t="shared" si="55"/>
        <v>18</v>
      </c>
      <c r="L194" s="205">
        <f t="shared" si="56"/>
        <v>1400</v>
      </c>
      <c r="M194" s="5">
        <f t="shared" si="57"/>
        <v>118</v>
      </c>
      <c r="N194" s="5">
        <f t="shared" si="58"/>
        <v>29400</v>
      </c>
      <c r="O194" s="163"/>
    </row>
    <row r="195" spans="1:15" x14ac:dyDescent="0.4">
      <c r="A195" s="188">
        <v>176</v>
      </c>
      <c r="B195" s="203" t="s">
        <v>515</v>
      </c>
      <c r="C195" s="204">
        <v>10</v>
      </c>
      <c r="D195" s="204" t="s">
        <v>538</v>
      </c>
      <c r="E195" s="204" t="s">
        <v>17</v>
      </c>
      <c r="F195" s="204" t="s">
        <v>3</v>
      </c>
      <c r="G195" s="105">
        <v>2535</v>
      </c>
      <c r="H195" s="171" t="s">
        <v>576</v>
      </c>
      <c r="I195" s="204">
        <v>64</v>
      </c>
      <c r="J195" s="205">
        <v>70000</v>
      </c>
      <c r="K195" s="205">
        <v>5</v>
      </c>
      <c r="L195" s="205">
        <f t="shared" si="56"/>
        <v>3500</v>
      </c>
      <c r="M195" s="5">
        <f t="shared" si="57"/>
        <v>69</v>
      </c>
      <c r="N195" s="5">
        <f t="shared" si="58"/>
        <v>73500</v>
      </c>
      <c r="O195" s="163"/>
    </row>
    <row r="196" spans="1:15" x14ac:dyDescent="0.4">
      <c r="A196" s="188">
        <v>177</v>
      </c>
      <c r="B196" s="203" t="s">
        <v>516</v>
      </c>
      <c r="C196" s="204">
        <v>11</v>
      </c>
      <c r="D196" s="204" t="s">
        <v>538</v>
      </c>
      <c r="E196" s="204" t="s">
        <v>17</v>
      </c>
      <c r="F196" s="204" t="s">
        <v>3</v>
      </c>
      <c r="G196" s="105">
        <v>2540</v>
      </c>
      <c r="H196" s="171" t="s">
        <v>577</v>
      </c>
      <c r="I196" s="204">
        <v>76</v>
      </c>
      <c r="J196" s="205">
        <v>49720</v>
      </c>
      <c r="K196" s="205">
        <f t="shared" si="55"/>
        <v>13.68</v>
      </c>
      <c r="L196" s="205">
        <f t="shared" si="56"/>
        <v>2486</v>
      </c>
      <c r="M196" s="5">
        <f t="shared" si="57"/>
        <v>89.68</v>
      </c>
      <c r="N196" s="5">
        <f t="shared" si="58"/>
        <v>52206</v>
      </c>
      <c r="O196" s="163"/>
    </row>
    <row r="197" spans="1:15" x14ac:dyDescent="0.4">
      <c r="A197" s="188">
        <v>178</v>
      </c>
      <c r="B197" s="203" t="s">
        <v>517</v>
      </c>
      <c r="C197" s="204">
        <v>3</v>
      </c>
      <c r="D197" s="204" t="s">
        <v>539</v>
      </c>
      <c r="E197" s="204" t="s">
        <v>17</v>
      </c>
      <c r="F197" s="204" t="s">
        <v>3</v>
      </c>
      <c r="G197" s="105">
        <v>2549</v>
      </c>
      <c r="H197" s="171" t="s">
        <v>578</v>
      </c>
      <c r="I197" s="204">
        <v>155</v>
      </c>
      <c r="J197" s="205">
        <v>254000</v>
      </c>
      <c r="K197" s="205">
        <f t="shared" si="55"/>
        <v>27.9</v>
      </c>
      <c r="L197" s="205">
        <f t="shared" si="56"/>
        <v>12700</v>
      </c>
      <c r="M197" s="5">
        <f t="shared" si="57"/>
        <v>182.9</v>
      </c>
      <c r="N197" s="5">
        <f t="shared" si="58"/>
        <v>266700</v>
      </c>
      <c r="O197" s="163"/>
    </row>
    <row r="198" spans="1:15" x14ac:dyDescent="0.4">
      <c r="A198" s="188">
        <v>179</v>
      </c>
      <c r="B198" s="203" t="s">
        <v>517</v>
      </c>
      <c r="C198" s="204">
        <v>5</v>
      </c>
      <c r="D198" s="204" t="s">
        <v>539</v>
      </c>
      <c r="E198" s="204" t="s">
        <v>17</v>
      </c>
      <c r="F198" s="204" t="s">
        <v>3</v>
      </c>
      <c r="G198" s="105">
        <v>2550</v>
      </c>
      <c r="H198" s="171" t="s">
        <v>579</v>
      </c>
      <c r="I198" s="204">
        <v>35</v>
      </c>
      <c r="J198" s="205">
        <v>46000</v>
      </c>
      <c r="K198" s="205">
        <f t="shared" si="55"/>
        <v>6.3</v>
      </c>
      <c r="L198" s="205">
        <f t="shared" si="56"/>
        <v>2300</v>
      </c>
      <c r="M198" s="5">
        <f t="shared" si="57"/>
        <v>41.3</v>
      </c>
      <c r="N198" s="5">
        <f t="shared" si="58"/>
        <v>48300</v>
      </c>
      <c r="O198" s="163"/>
    </row>
    <row r="199" spans="1:15" x14ac:dyDescent="0.4">
      <c r="A199" s="188">
        <v>180</v>
      </c>
      <c r="B199" s="203" t="s">
        <v>517</v>
      </c>
      <c r="C199" s="204">
        <v>7</v>
      </c>
      <c r="D199" s="204" t="s">
        <v>539</v>
      </c>
      <c r="E199" s="204" t="s">
        <v>17</v>
      </c>
      <c r="F199" s="204" t="s">
        <v>3</v>
      </c>
      <c r="G199" s="105">
        <v>2536</v>
      </c>
      <c r="H199" s="171" t="s">
        <v>580</v>
      </c>
      <c r="I199" s="204">
        <v>154</v>
      </c>
      <c r="J199" s="205">
        <v>805000</v>
      </c>
      <c r="K199" s="205">
        <f t="shared" si="55"/>
        <v>27.72</v>
      </c>
      <c r="L199" s="205">
        <f t="shared" si="56"/>
        <v>40250</v>
      </c>
      <c r="M199" s="5">
        <f t="shared" si="57"/>
        <v>181.72</v>
      </c>
      <c r="N199" s="5">
        <f t="shared" si="58"/>
        <v>845250</v>
      </c>
      <c r="O199" s="163"/>
    </row>
    <row r="200" spans="1:15" x14ac:dyDescent="0.4">
      <c r="A200" s="188">
        <v>181</v>
      </c>
      <c r="B200" s="203" t="s">
        <v>518</v>
      </c>
      <c r="C200" s="204">
        <v>8</v>
      </c>
      <c r="D200" s="204" t="s">
        <v>539</v>
      </c>
      <c r="E200" s="204" t="s">
        <v>17</v>
      </c>
      <c r="F200" s="204" t="s">
        <v>3</v>
      </c>
      <c r="G200" s="105">
        <v>2550</v>
      </c>
      <c r="H200" s="171" t="s">
        <v>581</v>
      </c>
      <c r="I200" s="204">
        <v>166</v>
      </c>
      <c r="J200" s="205">
        <v>679300</v>
      </c>
      <c r="K200" s="205">
        <f t="shared" si="55"/>
        <v>29.88</v>
      </c>
      <c r="L200" s="205">
        <f t="shared" si="56"/>
        <v>33965</v>
      </c>
      <c r="M200" s="5">
        <f t="shared" si="57"/>
        <v>195.88</v>
      </c>
      <c r="N200" s="5">
        <f t="shared" si="58"/>
        <v>713265</v>
      </c>
      <c r="O200" s="163"/>
    </row>
    <row r="201" spans="1:15" x14ac:dyDescent="0.4">
      <c r="A201" s="188">
        <v>182</v>
      </c>
      <c r="B201" s="203" t="s">
        <v>519</v>
      </c>
      <c r="C201" s="204">
        <v>8</v>
      </c>
      <c r="D201" s="204" t="s">
        <v>540</v>
      </c>
      <c r="E201" s="204" t="s">
        <v>17</v>
      </c>
      <c r="F201" s="204" t="s">
        <v>3</v>
      </c>
      <c r="G201" s="105">
        <v>2550</v>
      </c>
      <c r="H201" s="171" t="s">
        <v>582</v>
      </c>
      <c r="I201" s="204">
        <v>79</v>
      </c>
      <c r="J201" s="205">
        <v>79500</v>
      </c>
      <c r="K201" s="205">
        <v>5</v>
      </c>
      <c r="L201" s="205">
        <f t="shared" si="56"/>
        <v>3975</v>
      </c>
      <c r="M201" s="5">
        <f t="shared" si="57"/>
        <v>84</v>
      </c>
      <c r="N201" s="5">
        <f t="shared" si="58"/>
        <v>83475</v>
      </c>
      <c r="O201" s="163"/>
    </row>
    <row r="202" spans="1:15" x14ac:dyDescent="0.4">
      <c r="A202" s="188">
        <v>183</v>
      </c>
      <c r="B202" s="203" t="s">
        <v>520</v>
      </c>
      <c r="C202" s="204">
        <v>11</v>
      </c>
      <c r="D202" s="204" t="s">
        <v>540</v>
      </c>
      <c r="E202" s="204" t="s">
        <v>17</v>
      </c>
      <c r="F202" s="204" t="s">
        <v>3</v>
      </c>
      <c r="G202" s="105">
        <v>2550</v>
      </c>
      <c r="H202" s="171" t="s">
        <v>583</v>
      </c>
      <c r="I202" s="204">
        <v>209</v>
      </c>
      <c r="J202" s="205">
        <v>29500</v>
      </c>
      <c r="K202" s="205">
        <v>5</v>
      </c>
      <c r="L202" s="205">
        <f t="shared" si="56"/>
        <v>1475</v>
      </c>
      <c r="M202" s="5">
        <f t="shared" si="57"/>
        <v>214</v>
      </c>
      <c r="N202" s="5">
        <f t="shared" si="58"/>
        <v>30975</v>
      </c>
      <c r="O202" s="163"/>
    </row>
    <row r="203" spans="1:15" x14ac:dyDescent="0.4">
      <c r="A203" s="188">
        <v>184</v>
      </c>
      <c r="B203" s="203" t="s">
        <v>521</v>
      </c>
      <c r="C203" s="204">
        <v>1</v>
      </c>
      <c r="D203" s="204" t="s">
        <v>541</v>
      </c>
      <c r="E203" s="204" t="s">
        <v>17</v>
      </c>
      <c r="F203" s="204" t="s">
        <v>3</v>
      </c>
      <c r="G203" s="105">
        <v>2540</v>
      </c>
      <c r="H203" s="171" t="s">
        <v>584</v>
      </c>
      <c r="I203" s="204">
        <v>155</v>
      </c>
      <c r="J203" s="205">
        <v>775000</v>
      </c>
      <c r="K203" s="205">
        <f t="shared" si="55"/>
        <v>27.9</v>
      </c>
      <c r="L203" s="205">
        <f t="shared" si="56"/>
        <v>38750</v>
      </c>
      <c r="M203" s="5">
        <f t="shared" si="57"/>
        <v>182.9</v>
      </c>
      <c r="N203" s="5">
        <f t="shared" si="58"/>
        <v>813750</v>
      </c>
      <c r="O203" s="163"/>
    </row>
    <row r="204" spans="1:15" x14ac:dyDescent="0.4">
      <c r="A204" s="188">
        <v>185</v>
      </c>
      <c r="B204" s="203" t="s">
        <v>521</v>
      </c>
      <c r="C204" s="204">
        <v>4</v>
      </c>
      <c r="D204" s="204" t="s">
        <v>541</v>
      </c>
      <c r="E204" s="204" t="s">
        <v>17</v>
      </c>
      <c r="F204" s="204" t="s">
        <v>3</v>
      </c>
      <c r="G204" s="105">
        <v>2540</v>
      </c>
      <c r="H204" s="171" t="s">
        <v>585</v>
      </c>
      <c r="I204" s="204">
        <v>161</v>
      </c>
      <c r="J204" s="205">
        <v>421000</v>
      </c>
      <c r="K204" s="205">
        <f t="shared" si="55"/>
        <v>28.98</v>
      </c>
      <c r="L204" s="205">
        <f t="shared" si="56"/>
        <v>21050</v>
      </c>
      <c r="M204" s="5">
        <f t="shared" si="57"/>
        <v>189.98</v>
      </c>
      <c r="N204" s="5">
        <f t="shared" si="58"/>
        <v>442050</v>
      </c>
      <c r="O204" s="163"/>
    </row>
    <row r="205" spans="1:15" x14ac:dyDescent="0.4">
      <c r="A205" s="188">
        <v>186</v>
      </c>
      <c r="B205" s="203" t="s">
        <v>522</v>
      </c>
      <c r="C205" s="204">
        <v>6</v>
      </c>
      <c r="D205" s="204" t="s">
        <v>541</v>
      </c>
      <c r="E205" s="204" t="s">
        <v>17</v>
      </c>
      <c r="F205" s="204" t="s">
        <v>3</v>
      </c>
      <c r="G205" s="105">
        <v>2550</v>
      </c>
      <c r="H205" s="171" t="s">
        <v>586</v>
      </c>
      <c r="I205" s="204">
        <v>86</v>
      </c>
      <c r="J205" s="205">
        <v>59000</v>
      </c>
      <c r="K205" s="205">
        <f t="shared" si="55"/>
        <v>15.479999999999999</v>
      </c>
      <c r="L205" s="205">
        <f t="shared" si="56"/>
        <v>2950</v>
      </c>
      <c r="M205" s="5">
        <f t="shared" si="57"/>
        <v>101.48</v>
      </c>
      <c r="N205" s="5">
        <f t="shared" si="58"/>
        <v>61950</v>
      </c>
      <c r="O205" s="163"/>
    </row>
    <row r="206" spans="1:15" x14ac:dyDescent="0.4">
      <c r="A206" s="188">
        <v>187</v>
      </c>
      <c r="B206" s="203" t="s">
        <v>523</v>
      </c>
      <c r="C206" s="204">
        <v>7</v>
      </c>
      <c r="D206" s="204" t="s">
        <v>541</v>
      </c>
      <c r="E206" s="204" t="s">
        <v>17</v>
      </c>
      <c r="F206" s="204" t="s">
        <v>3</v>
      </c>
      <c r="G206" s="105">
        <v>2550</v>
      </c>
      <c r="H206" s="171" t="s">
        <v>587</v>
      </c>
      <c r="I206" s="204">
        <v>47</v>
      </c>
      <c r="J206" s="205">
        <v>136000</v>
      </c>
      <c r="K206" s="205">
        <f t="shared" si="55"/>
        <v>8.4599999999999991</v>
      </c>
      <c r="L206" s="205">
        <f t="shared" si="56"/>
        <v>6800</v>
      </c>
      <c r="M206" s="5">
        <f t="shared" si="57"/>
        <v>55.46</v>
      </c>
      <c r="N206" s="5">
        <f t="shared" si="58"/>
        <v>142800</v>
      </c>
      <c r="O206" s="163"/>
    </row>
    <row r="207" spans="1:15" x14ac:dyDescent="0.4">
      <c r="A207" s="188">
        <v>188</v>
      </c>
      <c r="B207" s="203" t="s">
        <v>524</v>
      </c>
      <c r="C207" s="204">
        <v>11</v>
      </c>
      <c r="D207" s="204" t="s">
        <v>541</v>
      </c>
      <c r="E207" s="204" t="s">
        <v>17</v>
      </c>
      <c r="F207" s="204" t="s">
        <v>3</v>
      </c>
      <c r="G207" s="105">
        <v>2550</v>
      </c>
      <c r="H207" s="171" t="s">
        <v>588</v>
      </c>
      <c r="I207" s="204">
        <v>74</v>
      </c>
      <c r="J207" s="205">
        <v>140000</v>
      </c>
      <c r="K207" s="205">
        <f t="shared" si="55"/>
        <v>13.32</v>
      </c>
      <c r="L207" s="205">
        <f t="shared" si="56"/>
        <v>7000</v>
      </c>
      <c r="M207" s="5">
        <f t="shared" si="57"/>
        <v>87.32</v>
      </c>
      <c r="N207" s="5">
        <f t="shared" si="58"/>
        <v>147000</v>
      </c>
      <c r="O207" s="163"/>
    </row>
    <row r="208" spans="1:15" x14ac:dyDescent="0.4">
      <c r="A208" s="188">
        <v>189</v>
      </c>
      <c r="B208" s="203" t="s">
        <v>525</v>
      </c>
      <c r="C208" s="204">
        <v>2</v>
      </c>
      <c r="D208" s="204" t="s">
        <v>542</v>
      </c>
      <c r="E208" s="204" t="s">
        <v>17</v>
      </c>
      <c r="F208" s="204" t="s">
        <v>3</v>
      </c>
      <c r="G208" s="105">
        <v>2550</v>
      </c>
      <c r="H208" s="171" t="s">
        <v>589</v>
      </c>
      <c r="I208" s="204">
        <v>84</v>
      </c>
      <c r="J208" s="205">
        <v>130800</v>
      </c>
      <c r="K208" s="205">
        <f t="shared" si="55"/>
        <v>15.12</v>
      </c>
      <c r="L208" s="205">
        <f t="shared" si="56"/>
        <v>6540</v>
      </c>
      <c r="M208" s="5">
        <f t="shared" si="57"/>
        <v>99.12</v>
      </c>
      <c r="N208" s="5">
        <f t="shared" si="58"/>
        <v>137340</v>
      </c>
      <c r="O208" s="163"/>
    </row>
    <row r="209" spans="1:15" x14ac:dyDescent="0.4">
      <c r="A209" s="188">
        <v>190</v>
      </c>
      <c r="B209" s="203" t="s">
        <v>526</v>
      </c>
      <c r="C209" s="204">
        <v>3</v>
      </c>
      <c r="D209" s="204" t="s">
        <v>542</v>
      </c>
      <c r="E209" s="204" t="s">
        <v>17</v>
      </c>
      <c r="F209" s="204" t="s">
        <v>3</v>
      </c>
      <c r="G209" s="105">
        <v>2548</v>
      </c>
      <c r="H209" s="171" t="s">
        <v>590</v>
      </c>
      <c r="I209" s="204">
        <v>73</v>
      </c>
      <c r="J209" s="205">
        <v>39500</v>
      </c>
      <c r="K209" s="205">
        <f t="shared" si="55"/>
        <v>13.139999999999999</v>
      </c>
      <c r="L209" s="205">
        <f t="shared" si="56"/>
        <v>1975</v>
      </c>
      <c r="M209" s="5">
        <f t="shared" si="57"/>
        <v>86.14</v>
      </c>
      <c r="N209" s="5">
        <f t="shared" si="58"/>
        <v>41475</v>
      </c>
      <c r="O209" s="163"/>
    </row>
    <row r="210" spans="1:15" x14ac:dyDescent="0.4">
      <c r="A210" s="188">
        <v>191</v>
      </c>
      <c r="B210" s="203" t="s">
        <v>527</v>
      </c>
      <c r="C210" s="204">
        <v>4</v>
      </c>
      <c r="D210" s="204" t="s">
        <v>542</v>
      </c>
      <c r="E210" s="204" t="s">
        <v>17</v>
      </c>
      <c r="F210" s="204" t="s">
        <v>3</v>
      </c>
      <c r="G210" s="105">
        <v>2551</v>
      </c>
      <c r="H210" s="171" t="s">
        <v>591</v>
      </c>
      <c r="I210" s="204">
        <v>35</v>
      </c>
      <c r="J210" s="205">
        <v>48000</v>
      </c>
      <c r="K210" s="205">
        <f t="shared" si="55"/>
        <v>6.3</v>
      </c>
      <c r="L210" s="205">
        <f t="shared" si="56"/>
        <v>2400</v>
      </c>
      <c r="M210" s="5">
        <f t="shared" si="57"/>
        <v>41.3</v>
      </c>
      <c r="N210" s="5">
        <f t="shared" si="58"/>
        <v>50400</v>
      </c>
      <c r="O210" s="163"/>
    </row>
    <row r="211" spans="1:15" x14ac:dyDescent="0.4">
      <c r="A211" s="188">
        <v>192</v>
      </c>
      <c r="B211" s="203" t="s">
        <v>528</v>
      </c>
      <c r="C211" s="204">
        <v>5</v>
      </c>
      <c r="D211" s="204" t="s">
        <v>542</v>
      </c>
      <c r="E211" s="204" t="s">
        <v>17</v>
      </c>
      <c r="F211" s="204" t="s">
        <v>3</v>
      </c>
      <c r="G211" s="105">
        <v>2546</v>
      </c>
      <c r="H211" s="171" t="s">
        <v>592</v>
      </c>
      <c r="I211" s="204">
        <v>124</v>
      </c>
      <c r="J211" s="205">
        <v>73800</v>
      </c>
      <c r="K211" s="205">
        <f t="shared" si="55"/>
        <v>22.32</v>
      </c>
      <c r="L211" s="205">
        <f t="shared" si="56"/>
        <v>3690</v>
      </c>
      <c r="M211" s="5">
        <f t="shared" si="57"/>
        <v>146.32</v>
      </c>
      <c r="N211" s="5">
        <f t="shared" si="58"/>
        <v>77490</v>
      </c>
      <c r="O211" s="163"/>
    </row>
    <row r="212" spans="1:15" x14ac:dyDescent="0.4">
      <c r="A212" s="188">
        <v>193</v>
      </c>
      <c r="B212" s="203" t="s">
        <v>529</v>
      </c>
      <c r="C212" s="204">
        <v>6</v>
      </c>
      <c r="D212" s="204" t="s">
        <v>542</v>
      </c>
      <c r="E212" s="204" t="s">
        <v>17</v>
      </c>
      <c r="F212" s="204" t="s">
        <v>3</v>
      </c>
      <c r="G212" s="105">
        <v>2550</v>
      </c>
      <c r="H212" s="171" t="s">
        <v>593</v>
      </c>
      <c r="I212" s="204">
        <v>105</v>
      </c>
      <c r="J212" s="205">
        <v>161000</v>
      </c>
      <c r="K212" s="205">
        <v>5</v>
      </c>
      <c r="L212" s="205">
        <f t="shared" si="56"/>
        <v>8050</v>
      </c>
      <c r="M212" s="5">
        <f t="shared" si="57"/>
        <v>110</v>
      </c>
      <c r="N212" s="5">
        <f t="shared" si="58"/>
        <v>169050</v>
      </c>
      <c r="O212" s="163"/>
    </row>
    <row r="213" spans="1:15" x14ac:dyDescent="0.4">
      <c r="A213" s="188">
        <v>194</v>
      </c>
      <c r="B213" s="203" t="s">
        <v>530</v>
      </c>
      <c r="C213" s="204">
        <v>4</v>
      </c>
      <c r="D213" s="204" t="s">
        <v>543</v>
      </c>
      <c r="E213" s="204" t="s">
        <v>17</v>
      </c>
      <c r="F213" s="204" t="s">
        <v>3</v>
      </c>
      <c r="G213" s="105">
        <v>2550</v>
      </c>
      <c r="H213" s="171" t="s">
        <v>594</v>
      </c>
      <c r="I213" s="204">
        <v>48</v>
      </c>
      <c r="J213" s="205">
        <v>55000</v>
      </c>
      <c r="K213" s="205">
        <f t="shared" si="55"/>
        <v>8.64</v>
      </c>
      <c r="L213" s="205">
        <f t="shared" si="56"/>
        <v>2750</v>
      </c>
      <c r="M213" s="5">
        <f t="shared" si="57"/>
        <v>56.64</v>
      </c>
      <c r="N213" s="5">
        <f t="shared" si="58"/>
        <v>57750</v>
      </c>
      <c r="O213" s="163"/>
    </row>
    <row r="214" spans="1:15" x14ac:dyDescent="0.4">
      <c r="A214" s="188">
        <v>195</v>
      </c>
      <c r="B214" s="203" t="s">
        <v>531</v>
      </c>
      <c r="C214" s="204">
        <v>8</v>
      </c>
      <c r="D214" s="204" t="s">
        <v>544</v>
      </c>
      <c r="E214" s="204" t="s">
        <v>17</v>
      </c>
      <c r="F214" s="204" t="s">
        <v>3</v>
      </c>
      <c r="G214" s="105">
        <v>2550</v>
      </c>
      <c r="H214" s="171" t="s">
        <v>595</v>
      </c>
      <c r="I214" s="204">
        <v>39</v>
      </c>
      <c r="J214" s="205">
        <v>84600</v>
      </c>
      <c r="K214" s="205">
        <f t="shared" si="55"/>
        <v>7.02</v>
      </c>
      <c r="L214" s="205">
        <f t="shared" si="56"/>
        <v>4230</v>
      </c>
      <c r="M214" s="5">
        <f t="shared" si="57"/>
        <v>46.019999999999996</v>
      </c>
      <c r="N214" s="5">
        <f t="shared" si="58"/>
        <v>88830</v>
      </c>
      <c r="O214" s="163"/>
    </row>
    <row r="215" spans="1:15" x14ac:dyDescent="0.4">
      <c r="A215" s="188">
        <v>196</v>
      </c>
      <c r="B215" s="203" t="s">
        <v>532</v>
      </c>
      <c r="C215" s="204">
        <v>9</v>
      </c>
      <c r="D215" s="204" t="s">
        <v>544</v>
      </c>
      <c r="E215" s="204" t="s">
        <v>17</v>
      </c>
      <c r="F215" s="204" t="s">
        <v>3</v>
      </c>
      <c r="G215" s="105">
        <v>2550</v>
      </c>
      <c r="H215" s="171" t="s">
        <v>596</v>
      </c>
      <c r="I215" s="204">
        <v>29</v>
      </c>
      <c r="J215" s="205">
        <v>61000</v>
      </c>
      <c r="K215" s="205">
        <f t="shared" si="55"/>
        <v>5.22</v>
      </c>
      <c r="L215" s="205">
        <f t="shared" si="56"/>
        <v>3050</v>
      </c>
      <c r="M215" s="5">
        <f t="shared" si="57"/>
        <v>34.22</v>
      </c>
      <c r="N215" s="5">
        <f t="shared" si="58"/>
        <v>64050</v>
      </c>
      <c r="O215" s="163"/>
    </row>
    <row r="216" spans="1:15" x14ac:dyDescent="0.4">
      <c r="A216" s="188">
        <v>197</v>
      </c>
      <c r="B216" s="203" t="s">
        <v>533</v>
      </c>
      <c r="C216" s="204">
        <v>1</v>
      </c>
      <c r="D216" s="204" t="s">
        <v>545</v>
      </c>
      <c r="E216" s="204" t="s">
        <v>17</v>
      </c>
      <c r="F216" s="204" t="s">
        <v>3</v>
      </c>
      <c r="G216" s="105">
        <v>2551</v>
      </c>
      <c r="H216" s="171" t="s">
        <v>597</v>
      </c>
      <c r="I216" s="204">
        <v>98</v>
      </c>
      <c r="J216" s="205">
        <v>441000</v>
      </c>
      <c r="K216" s="205">
        <f t="shared" si="55"/>
        <v>17.64</v>
      </c>
      <c r="L216" s="205">
        <f t="shared" si="56"/>
        <v>22050</v>
      </c>
      <c r="M216" s="5">
        <f t="shared" si="57"/>
        <v>115.64</v>
      </c>
      <c r="N216" s="5">
        <f t="shared" si="58"/>
        <v>463050</v>
      </c>
      <c r="O216" s="163"/>
    </row>
    <row r="217" spans="1:15" ht="21.6" thickBot="1" x14ac:dyDescent="0.45">
      <c r="A217" s="132"/>
      <c r="B217" s="192"/>
      <c r="C217" s="151"/>
      <c r="D217" s="37"/>
      <c r="E217" s="151"/>
      <c r="F217" s="151"/>
      <c r="G217" s="151"/>
      <c r="H217" s="154"/>
      <c r="I217" s="36"/>
      <c r="J217" s="157">
        <f>SUM(J165:J216)</f>
        <v>9522630</v>
      </c>
      <c r="K217" s="214">
        <f t="shared" ref="K217:N217" si="59">SUM(K165:K216)</f>
        <v>861.32</v>
      </c>
      <c r="L217" s="157">
        <f t="shared" si="59"/>
        <v>476131.5</v>
      </c>
      <c r="M217" s="157">
        <f t="shared" si="59"/>
        <v>5992.32</v>
      </c>
      <c r="N217" s="157">
        <f t="shared" si="59"/>
        <v>9998761.5</v>
      </c>
      <c r="O217" s="152"/>
    </row>
    <row r="218" spans="1:15" ht="21.6" thickBot="1" x14ac:dyDescent="0.45">
      <c r="A218" s="127"/>
      <c r="B218" s="175"/>
      <c r="C218" s="189"/>
      <c r="D218" s="187" t="s">
        <v>169</v>
      </c>
      <c r="E218" s="128"/>
      <c r="F218" s="128"/>
      <c r="G218" s="129"/>
      <c r="H218" s="128"/>
      <c r="I218" s="129"/>
      <c r="J218" s="130">
        <f>J15+J25+J45+J51+J59+J65+J71+J76+J87+J93+J127+J133+J164+J217</f>
        <v>72552072</v>
      </c>
      <c r="K218" s="131">
        <f>K15+K25+K45+K51+K59+K65+K71+K76+K87+K93+K127+K133+K164+K217</f>
        <v>4420.32</v>
      </c>
      <c r="L218" s="130">
        <f t="shared" ref="L218:N218" si="60">L15+L25+L45+L51+L59+L65+L71+L76+L87+L93+L127+L133+L164+L217</f>
        <v>1119871.5</v>
      </c>
      <c r="M218" s="130">
        <f t="shared" si="60"/>
        <v>21663.32</v>
      </c>
      <c r="N218" s="130">
        <f t="shared" si="60"/>
        <v>73767065.5</v>
      </c>
      <c r="O218" s="35"/>
    </row>
    <row r="219" spans="1:15" ht="21.6" thickTop="1" x14ac:dyDescent="0.4"/>
    <row r="220" spans="1:15" x14ac:dyDescent="0.4">
      <c r="A220" s="159"/>
      <c r="B220" s="158"/>
      <c r="C220" s="159"/>
      <c r="D220" s="160"/>
      <c r="E220" s="160"/>
      <c r="F220" s="160"/>
      <c r="G220" s="160"/>
      <c r="I220" s="3"/>
      <c r="J220" s="161"/>
      <c r="K220" s="162"/>
      <c r="L220" s="162"/>
      <c r="M220" s="162"/>
      <c r="N220" s="162"/>
    </row>
    <row r="221" spans="1:15" x14ac:dyDescent="0.4">
      <c r="A221" s="160"/>
      <c r="B221" s="158"/>
      <c r="C221" s="160"/>
      <c r="D221" s="160"/>
      <c r="E221" s="160"/>
      <c r="F221" s="160"/>
      <c r="G221" s="160"/>
    </row>
    <row r="222" spans="1:15" x14ac:dyDescent="0.4">
      <c r="A222" s="141"/>
      <c r="B222" s="140"/>
      <c r="C222" s="141"/>
      <c r="D222" s="142"/>
      <c r="E222" s="142"/>
      <c r="F222" s="142"/>
      <c r="G222" s="143"/>
      <c r="H222" s="140"/>
      <c r="I222" s="144"/>
      <c r="J222" s="145"/>
      <c r="K222" s="209"/>
      <c r="L222" s="209"/>
      <c r="M222" s="209"/>
      <c r="N222" s="209"/>
    </row>
    <row r="223" spans="1:15" x14ac:dyDescent="0.4">
      <c r="A223" s="142"/>
      <c r="B223" s="140"/>
      <c r="C223" s="142"/>
      <c r="D223" s="142"/>
      <c r="E223" s="142"/>
      <c r="F223" s="142"/>
      <c r="G223" s="143"/>
      <c r="H223" s="148"/>
      <c r="I223" s="97"/>
      <c r="J223" s="145"/>
      <c r="K223" s="144"/>
      <c r="L223" s="146"/>
      <c r="M223" s="144"/>
      <c r="N223" s="147"/>
    </row>
    <row r="224" spans="1:15" x14ac:dyDescent="0.4">
      <c r="A224" s="142"/>
      <c r="B224" s="140"/>
      <c r="C224" s="142"/>
      <c r="D224" s="142"/>
      <c r="E224" s="142"/>
      <c r="F224" s="142"/>
      <c r="G224" s="149"/>
      <c r="H224" s="140"/>
      <c r="I224" s="144"/>
      <c r="J224" s="145"/>
      <c r="K224" s="144"/>
      <c r="L224" s="146"/>
      <c r="M224" s="144"/>
      <c r="N224" s="147"/>
    </row>
    <row r="225" spans="1:14" x14ac:dyDescent="0.4">
      <c r="A225" s="141"/>
      <c r="B225" s="140"/>
      <c r="C225" s="142"/>
      <c r="D225" s="142"/>
      <c r="E225" s="142"/>
      <c r="F225" s="142"/>
      <c r="G225" s="149"/>
      <c r="H225" s="140"/>
      <c r="I225" s="144"/>
      <c r="J225" s="150"/>
      <c r="K225" s="144"/>
      <c r="L225" s="146"/>
      <c r="M225" s="144"/>
      <c r="N225" s="147"/>
    </row>
    <row r="226" spans="1:14" x14ac:dyDescent="0.4">
      <c r="A226" s="142"/>
      <c r="B226" s="140"/>
      <c r="C226" s="142"/>
      <c r="D226" s="142"/>
      <c r="E226" s="142"/>
      <c r="F226" s="142"/>
      <c r="G226" s="149"/>
      <c r="H226" s="140"/>
      <c r="I226" s="144"/>
      <c r="J226" s="150"/>
      <c r="K226" s="144"/>
      <c r="L226" s="146"/>
      <c r="M226" s="144"/>
      <c r="N226" s="147"/>
    </row>
    <row r="227" spans="1:14" x14ac:dyDescent="0.4">
      <c r="A227" s="141"/>
      <c r="B227" s="140"/>
      <c r="C227" s="142"/>
      <c r="D227" s="142"/>
      <c r="E227" s="142"/>
      <c r="F227" s="142"/>
      <c r="G227" s="149"/>
      <c r="H227" s="140"/>
      <c r="I227" s="144"/>
      <c r="J227" s="150"/>
      <c r="K227" s="144"/>
      <c r="L227" s="146"/>
      <c r="M227" s="144"/>
      <c r="N227" s="147"/>
    </row>
    <row r="228" spans="1:14" x14ac:dyDescent="0.4">
      <c r="A228" s="142"/>
      <c r="B228" s="140"/>
      <c r="C228" s="142"/>
      <c r="D228" s="142"/>
      <c r="E228" s="142"/>
      <c r="F228" s="142"/>
      <c r="G228" s="149"/>
      <c r="H228" s="140"/>
      <c r="I228" s="144"/>
      <c r="J228" s="150"/>
      <c r="K228" s="144"/>
      <c r="L228" s="146"/>
      <c r="M228" s="144"/>
      <c r="N228" s="147"/>
    </row>
    <row r="229" spans="1:14" x14ac:dyDescent="0.4">
      <c r="A229" s="142"/>
      <c r="B229" s="140"/>
      <c r="C229" s="142"/>
      <c r="D229" s="142"/>
      <c r="E229" s="142"/>
      <c r="F229" s="142"/>
      <c r="G229" s="149"/>
      <c r="H229" s="140"/>
      <c r="I229" s="144"/>
      <c r="J229" s="150"/>
      <c r="K229" s="144"/>
      <c r="L229" s="150"/>
      <c r="M229" s="144"/>
      <c r="N229" s="147"/>
    </row>
    <row r="230" spans="1:14" x14ac:dyDescent="0.4">
      <c r="A230" s="142"/>
      <c r="B230" s="140"/>
      <c r="C230" s="142"/>
      <c r="D230" s="142"/>
      <c r="E230" s="142"/>
      <c r="F230" s="142"/>
      <c r="G230" s="149"/>
      <c r="H230" s="140"/>
      <c r="I230" s="144"/>
      <c r="J230" s="150"/>
      <c r="K230" s="144"/>
      <c r="L230" s="150"/>
      <c r="M230" s="144"/>
      <c r="N230" s="147"/>
    </row>
    <row r="231" spans="1:14" x14ac:dyDescent="0.4">
      <c r="A231" s="141"/>
      <c r="B231" s="140"/>
      <c r="C231" s="142"/>
      <c r="D231" s="142"/>
      <c r="E231" s="142"/>
      <c r="F231" s="142"/>
      <c r="G231" s="149"/>
      <c r="H231" s="140"/>
      <c r="I231" s="144"/>
      <c r="J231" s="150"/>
      <c r="K231" s="144"/>
      <c r="L231" s="150"/>
      <c r="M231" s="144"/>
      <c r="N231" s="147"/>
    </row>
  </sheetData>
  <mergeCells count="14">
    <mergeCell ref="Q168:S168"/>
    <mergeCell ref="U168:V168"/>
    <mergeCell ref="B25:H25"/>
    <mergeCell ref="B15:H15"/>
    <mergeCell ref="A1:O1"/>
    <mergeCell ref="A2:O2"/>
    <mergeCell ref="A4:A6"/>
    <mergeCell ref="B4:B6"/>
    <mergeCell ref="C4:C6"/>
    <mergeCell ref="D4:D6"/>
    <mergeCell ref="E4:E6"/>
    <mergeCell ref="F4:F6"/>
    <mergeCell ref="I4:N4"/>
    <mergeCell ref="O4:O6"/>
  </mergeCells>
  <pageMargins left="0.26" right="0.22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B0D65-9AC5-434B-9F37-482DC85C4A8C}">
  <sheetPr>
    <tabColor theme="8" tint="0.59999389629810485"/>
    <pageSetUpPr fitToPage="1"/>
  </sheetPr>
  <dimension ref="A1:N31"/>
  <sheetViews>
    <sheetView zoomScale="86" zoomScaleNormal="86" workbookViewId="0">
      <selection activeCell="G30" sqref="G30:H31"/>
    </sheetView>
  </sheetViews>
  <sheetFormatPr defaultColWidth="9" defaultRowHeight="19.8" x14ac:dyDescent="0.6"/>
  <cols>
    <col min="1" max="1" width="5.8984375" style="34" customWidth="1"/>
    <col min="2" max="2" width="13.59765625" style="6" customWidth="1"/>
    <col min="3" max="3" width="15.09765625" style="6" customWidth="1"/>
    <col min="4" max="4" width="6.5" style="6" customWidth="1"/>
    <col min="5" max="6" width="9" style="6"/>
    <col min="7" max="7" width="16.8984375" style="6" customWidth="1"/>
    <col min="8" max="8" width="16.69921875" style="6" customWidth="1"/>
    <col min="9" max="9" width="12" style="6" customWidth="1"/>
    <col min="10" max="10" width="19.3984375" style="6" customWidth="1"/>
    <col min="11" max="11" width="9.69921875" style="6" customWidth="1"/>
    <col min="12" max="12" width="12.59765625" style="6" customWidth="1"/>
    <col min="13" max="13" width="22" style="6" customWidth="1"/>
    <col min="14" max="14" width="8.5" style="6" customWidth="1"/>
    <col min="15" max="16384" width="9" style="6"/>
  </cols>
  <sheetData>
    <row r="1" spans="1:14" x14ac:dyDescent="0.6">
      <c r="C1" s="531" t="s">
        <v>186</v>
      </c>
      <c r="D1" s="531"/>
      <c r="E1" s="531"/>
      <c r="F1" s="531"/>
      <c r="G1" s="531"/>
      <c r="H1" s="531"/>
      <c r="I1" s="531"/>
      <c r="J1" s="531"/>
      <c r="K1" s="531"/>
      <c r="L1" s="531"/>
    </row>
    <row r="2" spans="1:14" x14ac:dyDescent="0.6">
      <c r="C2" s="531" t="s">
        <v>170</v>
      </c>
      <c r="D2" s="531"/>
      <c r="E2" s="531"/>
      <c r="F2" s="531"/>
      <c r="G2" s="531"/>
      <c r="H2" s="531"/>
      <c r="I2" s="531"/>
      <c r="J2" s="531"/>
      <c r="K2" s="531"/>
      <c r="L2" s="531"/>
    </row>
    <row r="3" spans="1:14" x14ac:dyDescent="0.6">
      <c r="G3" s="531"/>
      <c r="H3" s="531"/>
      <c r="I3" s="531"/>
    </row>
    <row r="4" spans="1:14" x14ac:dyDescent="0.6">
      <c r="A4" s="630" t="s">
        <v>0</v>
      </c>
      <c r="B4" s="632" t="s">
        <v>187</v>
      </c>
      <c r="C4" s="633"/>
      <c r="D4" s="630" t="s">
        <v>34</v>
      </c>
      <c r="E4" s="630" t="s">
        <v>35</v>
      </c>
      <c r="F4" s="630" t="s">
        <v>4</v>
      </c>
      <c r="G4" s="632" t="s">
        <v>188</v>
      </c>
      <c r="H4" s="636"/>
      <c r="I4" s="115" t="s">
        <v>189</v>
      </c>
      <c r="J4" s="115" t="s">
        <v>190</v>
      </c>
      <c r="K4" s="115" t="s">
        <v>191</v>
      </c>
      <c r="L4" s="115" t="s">
        <v>192</v>
      </c>
      <c r="M4" s="116" t="s">
        <v>193</v>
      </c>
      <c r="N4" s="633" t="s">
        <v>194</v>
      </c>
    </row>
    <row r="5" spans="1:14" x14ac:dyDescent="0.6">
      <c r="A5" s="631"/>
      <c r="B5" s="634"/>
      <c r="C5" s="635"/>
      <c r="D5" s="631"/>
      <c r="E5" s="631"/>
      <c r="F5" s="631"/>
      <c r="G5" s="634"/>
      <c r="H5" s="637"/>
      <c r="I5" s="117" t="s">
        <v>43</v>
      </c>
      <c r="J5" s="117" t="s">
        <v>195</v>
      </c>
      <c r="K5" s="117" t="s">
        <v>196</v>
      </c>
      <c r="L5" s="117" t="s">
        <v>197</v>
      </c>
      <c r="M5" s="118" t="s">
        <v>198</v>
      </c>
      <c r="N5" s="635"/>
    </row>
    <row r="6" spans="1:14" x14ac:dyDescent="0.6">
      <c r="A6" s="566">
        <v>1</v>
      </c>
      <c r="B6" s="568" t="s">
        <v>199</v>
      </c>
      <c r="C6" s="569"/>
      <c r="D6" s="566">
        <v>5</v>
      </c>
      <c r="E6" s="566" t="s">
        <v>55</v>
      </c>
      <c r="F6" s="566" t="s">
        <v>19</v>
      </c>
      <c r="G6" s="638" t="s">
        <v>200</v>
      </c>
      <c r="H6" s="639"/>
      <c r="I6" s="79">
        <v>45363</v>
      </c>
      <c r="J6" s="642" t="s">
        <v>201</v>
      </c>
      <c r="K6" s="566" t="s">
        <v>202</v>
      </c>
      <c r="L6" s="566">
        <v>900</v>
      </c>
      <c r="M6" s="629" t="s">
        <v>203</v>
      </c>
      <c r="N6" s="643"/>
    </row>
    <row r="7" spans="1:14" x14ac:dyDescent="0.6">
      <c r="A7" s="567"/>
      <c r="B7" s="577" t="s">
        <v>204</v>
      </c>
      <c r="C7" s="578"/>
      <c r="D7" s="567"/>
      <c r="E7" s="567"/>
      <c r="F7" s="567"/>
      <c r="G7" s="640"/>
      <c r="H7" s="641"/>
      <c r="I7" s="80">
        <v>2567</v>
      </c>
      <c r="J7" s="627"/>
      <c r="K7" s="567"/>
      <c r="L7" s="567"/>
      <c r="M7" s="629"/>
      <c r="N7" s="617"/>
    </row>
    <row r="8" spans="1:14" ht="23.4" x14ac:dyDescent="0.6">
      <c r="A8" s="566">
        <v>2</v>
      </c>
      <c r="B8" s="568" t="s">
        <v>199</v>
      </c>
      <c r="C8" s="569"/>
      <c r="D8" s="566">
        <v>5</v>
      </c>
      <c r="E8" s="566" t="s">
        <v>12</v>
      </c>
      <c r="F8" s="566" t="s">
        <v>12</v>
      </c>
      <c r="G8" s="638" t="s">
        <v>205</v>
      </c>
      <c r="H8" s="639"/>
      <c r="I8" s="14" t="s">
        <v>206</v>
      </c>
      <c r="J8" s="642" t="s">
        <v>207</v>
      </c>
      <c r="K8" s="566" t="s">
        <v>208</v>
      </c>
      <c r="L8" s="566">
        <v>400</v>
      </c>
      <c r="M8" s="566" t="s">
        <v>203</v>
      </c>
      <c r="N8" s="84"/>
    </row>
    <row r="9" spans="1:14" ht="23.4" x14ac:dyDescent="0.6">
      <c r="A9" s="567"/>
      <c r="B9" s="577" t="s">
        <v>209</v>
      </c>
      <c r="C9" s="578"/>
      <c r="D9" s="567"/>
      <c r="E9" s="567"/>
      <c r="F9" s="567"/>
      <c r="G9" s="640"/>
      <c r="H9" s="641"/>
      <c r="I9" s="80">
        <v>2567</v>
      </c>
      <c r="J9" s="627"/>
      <c r="K9" s="567"/>
      <c r="L9" s="567"/>
      <c r="M9" s="567"/>
      <c r="N9" s="35"/>
    </row>
    <row r="10" spans="1:14" ht="23.4" x14ac:dyDescent="0.6">
      <c r="A10" s="566">
        <v>3</v>
      </c>
      <c r="B10" s="568" t="s">
        <v>199</v>
      </c>
      <c r="C10" s="569"/>
      <c r="D10" s="566">
        <v>3</v>
      </c>
      <c r="E10" s="566" t="s">
        <v>96</v>
      </c>
      <c r="F10" s="566" t="s">
        <v>9</v>
      </c>
      <c r="G10" s="638" t="s">
        <v>210</v>
      </c>
      <c r="H10" s="639"/>
      <c r="I10" s="79">
        <v>45366</v>
      </c>
      <c r="J10" s="642" t="s">
        <v>211</v>
      </c>
      <c r="K10" s="566" t="s">
        <v>212</v>
      </c>
      <c r="L10" s="566">
        <v>95122</v>
      </c>
      <c r="M10" s="78" t="s">
        <v>203</v>
      </c>
      <c r="N10" s="84"/>
    </row>
    <row r="11" spans="1:14" ht="23.4" x14ac:dyDescent="0.6">
      <c r="A11" s="567"/>
      <c r="B11" s="584" t="s">
        <v>213</v>
      </c>
      <c r="C11" s="585"/>
      <c r="D11" s="581"/>
      <c r="E11" s="581"/>
      <c r="F11" s="581"/>
      <c r="G11" s="644"/>
      <c r="H11" s="645"/>
      <c r="I11" s="83">
        <v>2567</v>
      </c>
      <c r="J11" s="626"/>
      <c r="K11" s="581"/>
      <c r="L11" s="581"/>
      <c r="M11" s="81">
        <v>20070543607</v>
      </c>
      <c r="N11" s="35"/>
    </row>
    <row r="12" spans="1:14" ht="23.4" x14ac:dyDescent="0.6">
      <c r="A12" s="566">
        <v>4</v>
      </c>
      <c r="B12" s="568" t="s">
        <v>199</v>
      </c>
      <c r="C12" s="569"/>
      <c r="D12" s="566">
        <v>11</v>
      </c>
      <c r="E12" s="566" t="s">
        <v>214</v>
      </c>
      <c r="F12" s="566" t="s">
        <v>14</v>
      </c>
      <c r="G12" s="638" t="s">
        <v>200</v>
      </c>
      <c r="H12" s="639"/>
      <c r="I12" s="79">
        <v>45371</v>
      </c>
      <c r="J12" s="642" t="s">
        <v>215</v>
      </c>
      <c r="K12" s="566" t="s">
        <v>216</v>
      </c>
      <c r="L12" s="566">
        <v>600</v>
      </c>
      <c r="M12" s="629" t="s">
        <v>203</v>
      </c>
      <c r="N12" s="84"/>
    </row>
    <row r="13" spans="1:14" ht="23.4" x14ac:dyDescent="0.6">
      <c r="A13" s="567"/>
      <c r="B13" s="577" t="s">
        <v>217</v>
      </c>
      <c r="C13" s="578"/>
      <c r="D13" s="567"/>
      <c r="E13" s="567"/>
      <c r="F13" s="567"/>
      <c r="G13" s="640"/>
      <c r="H13" s="641"/>
      <c r="I13" s="80">
        <v>2567</v>
      </c>
      <c r="J13" s="627"/>
      <c r="K13" s="567"/>
      <c r="L13" s="567"/>
      <c r="M13" s="629"/>
      <c r="N13" s="35"/>
    </row>
    <row r="14" spans="1:14" ht="23.4" x14ac:dyDescent="0.6">
      <c r="A14" s="581">
        <v>5</v>
      </c>
      <c r="B14" s="584" t="s">
        <v>199</v>
      </c>
      <c r="C14" s="585"/>
      <c r="D14" s="581">
        <v>10</v>
      </c>
      <c r="E14" s="581" t="s">
        <v>8</v>
      </c>
      <c r="F14" s="581" t="s">
        <v>8</v>
      </c>
      <c r="G14" s="644" t="s">
        <v>218</v>
      </c>
      <c r="H14" s="645"/>
      <c r="I14" s="646">
        <v>45359</v>
      </c>
      <c r="J14" s="626" t="s">
        <v>219</v>
      </c>
      <c r="K14" s="581" t="s">
        <v>220</v>
      </c>
      <c r="L14" s="581">
        <v>500</v>
      </c>
      <c r="M14" s="581" t="s">
        <v>203</v>
      </c>
      <c r="N14" s="84"/>
    </row>
    <row r="15" spans="1:14" ht="23.4" x14ac:dyDescent="0.6">
      <c r="A15" s="567"/>
      <c r="B15" s="577" t="s">
        <v>221</v>
      </c>
      <c r="C15" s="578"/>
      <c r="D15" s="567"/>
      <c r="E15" s="567"/>
      <c r="F15" s="567"/>
      <c r="G15" s="640"/>
      <c r="H15" s="641"/>
      <c r="I15" s="647"/>
      <c r="J15" s="627"/>
      <c r="K15" s="567"/>
      <c r="L15" s="567"/>
      <c r="M15" s="567"/>
      <c r="N15" s="35"/>
    </row>
    <row r="16" spans="1:14" ht="23.4" x14ac:dyDescent="0.6">
      <c r="A16" s="581">
        <v>6</v>
      </c>
      <c r="B16" s="584" t="s">
        <v>199</v>
      </c>
      <c r="C16" s="585"/>
      <c r="D16" s="581">
        <v>2</v>
      </c>
      <c r="E16" s="581" t="s">
        <v>222</v>
      </c>
      <c r="F16" s="581" t="s">
        <v>8</v>
      </c>
      <c r="G16" s="644" t="s">
        <v>223</v>
      </c>
      <c r="H16" s="645"/>
      <c r="I16" s="646">
        <v>45360</v>
      </c>
      <c r="J16" s="626" t="s">
        <v>224</v>
      </c>
      <c r="K16" s="581" t="s">
        <v>220</v>
      </c>
      <c r="L16" s="581">
        <v>500</v>
      </c>
      <c r="M16" s="581" t="s">
        <v>203</v>
      </c>
      <c r="N16" s="84"/>
    </row>
    <row r="17" spans="1:14" ht="23.4" x14ac:dyDescent="0.6">
      <c r="A17" s="567"/>
      <c r="B17" s="577" t="s">
        <v>225</v>
      </c>
      <c r="C17" s="578"/>
      <c r="D17" s="567"/>
      <c r="E17" s="567"/>
      <c r="F17" s="567"/>
      <c r="G17" s="640"/>
      <c r="H17" s="641"/>
      <c r="I17" s="647"/>
      <c r="J17" s="627"/>
      <c r="K17" s="567"/>
      <c r="L17" s="567"/>
      <c r="M17" s="567"/>
      <c r="N17" s="35"/>
    </row>
    <row r="18" spans="1:14" ht="23.4" x14ac:dyDescent="0.6">
      <c r="A18" s="581">
        <v>7</v>
      </c>
      <c r="B18" s="584" t="s">
        <v>199</v>
      </c>
      <c r="C18" s="585"/>
      <c r="D18" s="581">
        <v>6</v>
      </c>
      <c r="E18" s="581" t="s">
        <v>131</v>
      </c>
      <c r="F18" s="581" t="s">
        <v>8</v>
      </c>
      <c r="G18" s="644" t="s">
        <v>226</v>
      </c>
      <c r="H18" s="645"/>
      <c r="I18" s="646">
        <v>45359</v>
      </c>
      <c r="J18" s="626" t="s">
        <v>227</v>
      </c>
      <c r="K18" s="581" t="s">
        <v>220</v>
      </c>
      <c r="L18" s="581">
        <v>500</v>
      </c>
      <c r="M18" s="581" t="s">
        <v>203</v>
      </c>
      <c r="N18" s="84"/>
    </row>
    <row r="19" spans="1:14" ht="23.4" x14ac:dyDescent="0.6">
      <c r="A19" s="567"/>
      <c r="B19" s="577" t="s">
        <v>228</v>
      </c>
      <c r="C19" s="578"/>
      <c r="D19" s="567"/>
      <c r="E19" s="567"/>
      <c r="F19" s="567"/>
      <c r="G19" s="640"/>
      <c r="H19" s="641"/>
      <c r="I19" s="647"/>
      <c r="J19" s="627"/>
      <c r="K19" s="567"/>
      <c r="L19" s="567"/>
      <c r="M19" s="567"/>
      <c r="N19" s="35"/>
    </row>
    <row r="20" spans="1:14" ht="23.4" x14ac:dyDescent="0.6">
      <c r="A20" s="581">
        <v>8</v>
      </c>
      <c r="B20" s="584" t="s">
        <v>199</v>
      </c>
      <c r="C20" s="585"/>
      <c r="D20" s="581">
        <v>9</v>
      </c>
      <c r="E20" s="581" t="s">
        <v>229</v>
      </c>
      <c r="F20" s="581" t="s">
        <v>18</v>
      </c>
      <c r="G20" s="644" t="s">
        <v>230</v>
      </c>
      <c r="H20" s="645"/>
      <c r="I20" s="79">
        <v>45362</v>
      </c>
      <c r="J20" s="626" t="s">
        <v>231</v>
      </c>
      <c r="K20" s="581" t="s">
        <v>220</v>
      </c>
      <c r="L20" s="581">
        <v>500</v>
      </c>
      <c r="M20" s="581" t="s">
        <v>232</v>
      </c>
      <c r="N20" s="84"/>
    </row>
    <row r="21" spans="1:14" ht="23.4" x14ac:dyDescent="0.6">
      <c r="A21" s="581"/>
      <c r="B21" s="577" t="s">
        <v>233</v>
      </c>
      <c r="C21" s="578"/>
      <c r="D21" s="581"/>
      <c r="E21" s="581"/>
      <c r="F21" s="581"/>
      <c r="G21" s="644"/>
      <c r="H21" s="645"/>
      <c r="I21" s="80">
        <v>2567</v>
      </c>
      <c r="J21" s="626"/>
      <c r="K21" s="581"/>
      <c r="L21" s="581"/>
      <c r="M21" s="581"/>
      <c r="N21" s="35"/>
    </row>
    <row r="22" spans="1:14" ht="23.4" x14ac:dyDescent="0.6">
      <c r="A22" s="14">
        <v>9</v>
      </c>
      <c r="B22" s="648" t="s">
        <v>199</v>
      </c>
      <c r="C22" s="648"/>
      <c r="D22" s="14">
        <v>7</v>
      </c>
      <c r="E22" s="566" t="s">
        <v>234</v>
      </c>
      <c r="F22" s="566" t="s">
        <v>18</v>
      </c>
      <c r="G22" s="649" t="s">
        <v>235</v>
      </c>
      <c r="H22" s="649"/>
      <c r="I22" s="79">
        <v>45371</v>
      </c>
      <c r="J22" s="124" t="s">
        <v>236</v>
      </c>
      <c r="K22" s="566" t="s">
        <v>202</v>
      </c>
      <c r="L22" s="566">
        <v>1200</v>
      </c>
      <c r="M22" s="566" t="s">
        <v>237</v>
      </c>
      <c r="N22" s="84"/>
    </row>
    <row r="23" spans="1:14" ht="23.4" x14ac:dyDescent="0.6">
      <c r="A23" s="32"/>
      <c r="B23" s="650" t="s">
        <v>238</v>
      </c>
      <c r="C23" s="650"/>
      <c r="D23" s="33"/>
      <c r="E23" s="567"/>
      <c r="F23" s="567"/>
      <c r="G23" s="576"/>
      <c r="H23" s="576"/>
      <c r="I23" s="80">
        <v>2567</v>
      </c>
      <c r="J23" s="33"/>
      <c r="K23" s="567"/>
      <c r="L23" s="567"/>
      <c r="M23" s="567"/>
      <c r="N23" s="35"/>
    </row>
    <row r="24" spans="1:14" x14ac:dyDescent="0.6">
      <c r="A24" s="581">
        <v>10</v>
      </c>
      <c r="B24" s="584" t="s">
        <v>199</v>
      </c>
      <c r="C24" s="585"/>
      <c r="D24" s="581">
        <v>5</v>
      </c>
      <c r="E24" s="581" t="s">
        <v>245</v>
      </c>
      <c r="F24" s="581" t="s">
        <v>7</v>
      </c>
      <c r="G24" s="582" t="s">
        <v>246</v>
      </c>
      <c r="H24" s="583"/>
      <c r="I24" s="79">
        <v>45376</v>
      </c>
      <c r="J24" s="626" t="s">
        <v>247</v>
      </c>
      <c r="K24" s="581" t="s">
        <v>248</v>
      </c>
      <c r="L24" s="581">
        <v>5575</v>
      </c>
      <c r="M24" s="628" t="s">
        <v>249</v>
      </c>
      <c r="N24" s="616"/>
    </row>
    <row r="25" spans="1:14" x14ac:dyDescent="0.6">
      <c r="A25" s="567"/>
      <c r="B25" s="577" t="s">
        <v>740</v>
      </c>
      <c r="C25" s="578"/>
      <c r="D25" s="567"/>
      <c r="E25" s="567"/>
      <c r="F25" s="567"/>
      <c r="G25" s="572"/>
      <c r="H25" s="573"/>
      <c r="I25" s="80">
        <v>2567</v>
      </c>
      <c r="J25" s="627"/>
      <c r="K25" s="567"/>
      <c r="L25" s="567"/>
      <c r="M25" s="629"/>
      <c r="N25" s="617"/>
    </row>
    <row r="26" spans="1:14" ht="20.25" customHeight="1" x14ac:dyDescent="0.6">
      <c r="A26" s="581">
        <v>11</v>
      </c>
      <c r="B26" s="584" t="s">
        <v>199</v>
      </c>
      <c r="C26" s="585"/>
      <c r="D26" s="618">
        <v>3</v>
      </c>
      <c r="E26" s="620" t="s">
        <v>260</v>
      </c>
      <c r="F26" s="620" t="s">
        <v>16</v>
      </c>
      <c r="G26" s="582" t="s">
        <v>263</v>
      </c>
      <c r="H26" s="583"/>
      <c r="I26" s="624">
        <v>45363</v>
      </c>
      <c r="J26" s="620" t="s">
        <v>261</v>
      </c>
      <c r="K26" s="618" t="s">
        <v>202</v>
      </c>
      <c r="L26" s="618">
        <v>750</v>
      </c>
      <c r="M26" s="622" t="s">
        <v>203</v>
      </c>
      <c r="N26" s="616"/>
    </row>
    <row r="27" spans="1:14" x14ac:dyDescent="0.6">
      <c r="A27" s="567"/>
      <c r="B27" s="577" t="s">
        <v>262</v>
      </c>
      <c r="C27" s="578"/>
      <c r="D27" s="619"/>
      <c r="E27" s="621"/>
      <c r="F27" s="621"/>
      <c r="G27" s="572"/>
      <c r="H27" s="573"/>
      <c r="I27" s="625"/>
      <c r="J27" s="621"/>
      <c r="K27" s="619"/>
      <c r="L27" s="619"/>
      <c r="M27" s="623"/>
      <c r="N27" s="617"/>
    </row>
    <row r="28" spans="1:14" x14ac:dyDescent="0.6">
      <c r="A28" s="581">
        <v>12</v>
      </c>
      <c r="B28" s="584" t="s">
        <v>199</v>
      </c>
      <c r="C28" s="585"/>
      <c r="D28" s="618">
        <v>8</v>
      </c>
      <c r="E28" s="620" t="s">
        <v>305</v>
      </c>
      <c r="F28" s="620" t="s">
        <v>20</v>
      </c>
      <c r="G28" s="582" t="s">
        <v>304</v>
      </c>
      <c r="H28" s="583"/>
      <c r="I28" s="624">
        <v>45362</v>
      </c>
      <c r="J28" s="620" t="s">
        <v>306</v>
      </c>
      <c r="K28" s="618" t="s">
        <v>308</v>
      </c>
      <c r="L28" s="618">
        <v>1050</v>
      </c>
      <c r="M28" s="622" t="s">
        <v>203</v>
      </c>
      <c r="N28" s="616"/>
    </row>
    <row r="29" spans="1:14" x14ac:dyDescent="0.6">
      <c r="A29" s="567"/>
      <c r="B29" s="577" t="s">
        <v>307</v>
      </c>
      <c r="C29" s="578"/>
      <c r="D29" s="619"/>
      <c r="E29" s="621"/>
      <c r="F29" s="621"/>
      <c r="G29" s="572"/>
      <c r="H29" s="573"/>
      <c r="I29" s="625"/>
      <c r="J29" s="621"/>
      <c r="K29" s="619"/>
      <c r="L29" s="619"/>
      <c r="M29" s="623"/>
      <c r="N29" s="617"/>
    </row>
    <row r="30" spans="1:14" x14ac:dyDescent="0.6">
      <c r="A30" s="581">
        <v>13</v>
      </c>
      <c r="B30" s="584" t="s">
        <v>199</v>
      </c>
      <c r="C30" s="585"/>
      <c r="D30" s="618">
        <v>7</v>
      </c>
      <c r="E30" s="622" t="s">
        <v>423</v>
      </c>
      <c r="F30" s="622" t="s">
        <v>15</v>
      </c>
      <c r="G30" s="582" t="s">
        <v>426</v>
      </c>
      <c r="H30" s="583"/>
      <c r="I30" s="651">
        <v>45341</v>
      </c>
      <c r="J30" s="622" t="s">
        <v>424</v>
      </c>
      <c r="K30" s="622" t="s">
        <v>425</v>
      </c>
      <c r="L30" s="622">
        <v>450</v>
      </c>
      <c r="M30" s="622" t="s">
        <v>203</v>
      </c>
      <c r="N30" s="616"/>
    </row>
    <row r="31" spans="1:14" x14ac:dyDescent="0.6">
      <c r="A31" s="567"/>
      <c r="B31" s="577" t="s">
        <v>996</v>
      </c>
      <c r="C31" s="578"/>
      <c r="D31" s="619"/>
      <c r="E31" s="623"/>
      <c r="F31" s="623"/>
      <c r="G31" s="572"/>
      <c r="H31" s="573"/>
      <c r="I31" s="652"/>
      <c r="J31" s="623"/>
      <c r="K31" s="623"/>
      <c r="L31" s="623"/>
      <c r="M31" s="623"/>
      <c r="N31" s="617"/>
    </row>
  </sheetData>
  <mergeCells count="161">
    <mergeCell ref="L28:L29"/>
    <mergeCell ref="M28:M29"/>
    <mergeCell ref="N28:N29"/>
    <mergeCell ref="B29:C29"/>
    <mergeCell ref="A30:A31"/>
    <mergeCell ref="B30:C30"/>
    <mergeCell ref="D30:D31"/>
    <mergeCell ref="E30:E31"/>
    <mergeCell ref="F30:F31"/>
    <mergeCell ref="G30:H31"/>
    <mergeCell ref="I30:I31"/>
    <mergeCell ref="J30:J31"/>
    <mergeCell ref="K30:K31"/>
    <mergeCell ref="L30:L31"/>
    <mergeCell ref="M30:M31"/>
    <mergeCell ref="N30:N31"/>
    <mergeCell ref="B31:C31"/>
    <mergeCell ref="A28:A29"/>
    <mergeCell ref="B28:C28"/>
    <mergeCell ref="D28:D29"/>
    <mergeCell ref="E28:E29"/>
    <mergeCell ref="F28:F29"/>
    <mergeCell ref="G28:H29"/>
    <mergeCell ref="I28:I29"/>
    <mergeCell ref="J28:J29"/>
    <mergeCell ref="K28:K29"/>
    <mergeCell ref="A20:A21"/>
    <mergeCell ref="B20:C20"/>
    <mergeCell ref="D20:D21"/>
    <mergeCell ref="E20:E21"/>
    <mergeCell ref="F20:F21"/>
    <mergeCell ref="G20:H21"/>
    <mergeCell ref="A24:A25"/>
    <mergeCell ref="B24:C24"/>
    <mergeCell ref="D24:D25"/>
    <mergeCell ref="E24:E25"/>
    <mergeCell ref="F24:F25"/>
    <mergeCell ref="G24:H25"/>
    <mergeCell ref="B25:C25"/>
    <mergeCell ref="B23:C23"/>
    <mergeCell ref="G23:H23"/>
    <mergeCell ref="K16:K17"/>
    <mergeCell ref="L16:L17"/>
    <mergeCell ref="M16:M17"/>
    <mergeCell ref="B17:C17"/>
    <mergeCell ref="M20:M21"/>
    <mergeCell ref="B21:C21"/>
    <mergeCell ref="B22:C22"/>
    <mergeCell ref="E22:E23"/>
    <mergeCell ref="F22:F23"/>
    <mergeCell ref="G22:H22"/>
    <mergeCell ref="K22:K23"/>
    <mergeCell ref="J20:J21"/>
    <mergeCell ref="K20:K21"/>
    <mergeCell ref="L20:L21"/>
    <mergeCell ref="L22:L23"/>
    <mergeCell ref="M22:M23"/>
    <mergeCell ref="A18:A19"/>
    <mergeCell ref="B18:C18"/>
    <mergeCell ref="D18:D19"/>
    <mergeCell ref="E18:E19"/>
    <mergeCell ref="F18:F19"/>
    <mergeCell ref="G18:H19"/>
    <mergeCell ref="K14:K15"/>
    <mergeCell ref="L14:L15"/>
    <mergeCell ref="M14:M15"/>
    <mergeCell ref="B15:C15"/>
    <mergeCell ref="A16:A17"/>
    <mergeCell ref="B16:C16"/>
    <mergeCell ref="D16:D17"/>
    <mergeCell ref="E16:E17"/>
    <mergeCell ref="F16:F17"/>
    <mergeCell ref="G16:H17"/>
    <mergeCell ref="I16:I17"/>
    <mergeCell ref="J16:J17"/>
    <mergeCell ref="I18:I19"/>
    <mergeCell ref="J18:J19"/>
    <mergeCell ref="K18:K19"/>
    <mergeCell ref="L18:L19"/>
    <mergeCell ref="M18:M19"/>
    <mergeCell ref="B19:C19"/>
    <mergeCell ref="A10:A11"/>
    <mergeCell ref="D10:D11"/>
    <mergeCell ref="E10:E11"/>
    <mergeCell ref="F10:F11"/>
    <mergeCell ref="B12:C12"/>
    <mergeCell ref="M12:M13"/>
    <mergeCell ref="A14:A15"/>
    <mergeCell ref="B14:C14"/>
    <mergeCell ref="D14:D15"/>
    <mergeCell ref="E14:E15"/>
    <mergeCell ref="F14:F15"/>
    <mergeCell ref="G14:H15"/>
    <mergeCell ref="I14:I15"/>
    <mergeCell ref="J14:J15"/>
    <mergeCell ref="A12:A13"/>
    <mergeCell ref="D12:D13"/>
    <mergeCell ref="E12:E13"/>
    <mergeCell ref="F12:F13"/>
    <mergeCell ref="G12:H13"/>
    <mergeCell ref="J12:J13"/>
    <mergeCell ref="K12:K13"/>
    <mergeCell ref="B13:C13"/>
    <mergeCell ref="L12:L13"/>
    <mergeCell ref="B10:C10"/>
    <mergeCell ref="B11:C11"/>
    <mergeCell ref="G10:H11"/>
    <mergeCell ref="B8:C8"/>
    <mergeCell ref="E8:E9"/>
    <mergeCell ref="F8:F9"/>
    <mergeCell ref="K8:K9"/>
    <mergeCell ref="L8:L9"/>
    <mergeCell ref="J10:J11"/>
    <mergeCell ref="K10:K11"/>
    <mergeCell ref="L10:L11"/>
    <mergeCell ref="M8:M9"/>
    <mergeCell ref="A8:A9"/>
    <mergeCell ref="D8:D9"/>
    <mergeCell ref="G8:H9"/>
    <mergeCell ref="J8:J9"/>
    <mergeCell ref="N4:N5"/>
    <mergeCell ref="A6:A7"/>
    <mergeCell ref="B6:C6"/>
    <mergeCell ref="D6:D7"/>
    <mergeCell ref="E6:E7"/>
    <mergeCell ref="F6:F7"/>
    <mergeCell ref="G6:H7"/>
    <mergeCell ref="J6:J7"/>
    <mergeCell ref="K6:K7"/>
    <mergeCell ref="L6:L7"/>
    <mergeCell ref="M6:M7"/>
    <mergeCell ref="N6:N7"/>
    <mergeCell ref="B7:C7"/>
    <mergeCell ref="B9:C9"/>
    <mergeCell ref="C1:L1"/>
    <mergeCell ref="C2:L2"/>
    <mergeCell ref="G3:I3"/>
    <mergeCell ref="A4:A5"/>
    <mergeCell ref="B4:C5"/>
    <mergeCell ref="D4:D5"/>
    <mergeCell ref="E4:E5"/>
    <mergeCell ref="F4:F5"/>
    <mergeCell ref="G4:H5"/>
    <mergeCell ref="N24:N25"/>
    <mergeCell ref="B26:C26"/>
    <mergeCell ref="A26:A27"/>
    <mergeCell ref="D26:D27"/>
    <mergeCell ref="E26:E27"/>
    <mergeCell ref="F26:F27"/>
    <mergeCell ref="G26:H27"/>
    <mergeCell ref="J26:J27"/>
    <mergeCell ref="K26:K27"/>
    <mergeCell ref="L26:L27"/>
    <mergeCell ref="M26:M27"/>
    <mergeCell ref="N26:N27"/>
    <mergeCell ref="B27:C27"/>
    <mergeCell ref="I26:I27"/>
    <mergeCell ref="J24:J25"/>
    <mergeCell ref="K24:K25"/>
    <mergeCell ref="L24:L25"/>
    <mergeCell ref="M24:M25"/>
  </mergeCells>
  <phoneticPr fontId="22" type="noConversion"/>
  <pageMargins left="0.7" right="0.7" top="0.75" bottom="0.75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D0DD1-1E66-4F2D-B1C8-E55D723F3D0D}">
  <sheetPr>
    <tabColor rgb="FFFFFF00"/>
  </sheetPr>
  <dimension ref="A1:O73"/>
  <sheetViews>
    <sheetView topLeftCell="A34" zoomScale="59" zoomScaleNormal="59" workbookViewId="0">
      <selection activeCell="Q10" sqref="Q10"/>
    </sheetView>
  </sheetViews>
  <sheetFormatPr defaultColWidth="9" defaultRowHeight="21" x14ac:dyDescent="0.4"/>
  <cols>
    <col min="1" max="1" width="6.19921875" style="2" customWidth="1"/>
    <col min="2" max="2" width="40.09765625" style="1" customWidth="1"/>
    <col min="3" max="3" width="6.19921875" style="2" customWidth="1"/>
    <col min="4" max="4" width="13.09765625" style="1" customWidth="1"/>
    <col min="5" max="5" width="8.69921875" style="1" customWidth="1"/>
    <col min="6" max="6" width="7" style="1" customWidth="1"/>
    <col min="7" max="7" width="12.8984375" style="2" customWidth="1"/>
    <col min="8" max="8" width="20.19921875" style="1" customWidth="1"/>
    <col min="9" max="9" width="10" style="2" customWidth="1"/>
    <col min="10" max="10" width="14.69921875" style="2" customWidth="1"/>
    <col min="11" max="11" width="12.69921875" style="2" customWidth="1"/>
    <col min="12" max="12" width="11.69921875" style="2" customWidth="1"/>
    <col min="13" max="13" width="9.59765625" style="2" customWidth="1"/>
    <col min="14" max="14" width="15.09765625" style="1" customWidth="1"/>
    <col min="15" max="16384" width="9" style="1"/>
  </cols>
  <sheetData>
    <row r="1" spans="1:15" x14ac:dyDescent="0.4">
      <c r="A1" s="532" t="s">
        <v>63</v>
      </c>
      <c r="B1" s="532"/>
      <c r="C1" s="532"/>
      <c r="D1" s="532"/>
      <c r="E1" s="532"/>
      <c r="F1" s="532"/>
      <c r="G1" s="532"/>
      <c r="H1" s="532"/>
      <c r="I1" s="532"/>
      <c r="J1" s="532"/>
      <c r="K1" s="532"/>
      <c r="L1" s="532"/>
      <c r="M1" s="532"/>
      <c r="N1" s="532"/>
      <c r="O1" s="532"/>
    </row>
    <row r="2" spans="1:15" x14ac:dyDescent="0.4">
      <c r="A2" s="532" t="s">
        <v>598</v>
      </c>
      <c r="B2" s="532"/>
      <c r="C2" s="532"/>
      <c r="D2" s="532"/>
      <c r="E2" s="532"/>
      <c r="F2" s="532"/>
      <c r="G2" s="532"/>
      <c r="H2" s="532"/>
      <c r="I2" s="532"/>
      <c r="J2" s="532"/>
      <c r="K2" s="532"/>
      <c r="L2" s="532"/>
      <c r="M2" s="532"/>
      <c r="N2" s="532"/>
      <c r="O2" s="532"/>
    </row>
    <row r="4" spans="1:15" x14ac:dyDescent="0.4">
      <c r="A4" s="533" t="s">
        <v>32</v>
      </c>
      <c r="B4" s="536" t="s">
        <v>33</v>
      </c>
      <c r="C4" s="533" t="s">
        <v>34</v>
      </c>
      <c r="D4" s="536" t="s">
        <v>35</v>
      </c>
      <c r="E4" s="533" t="s">
        <v>4</v>
      </c>
      <c r="F4" s="533" t="s">
        <v>1</v>
      </c>
      <c r="G4" s="108" t="s">
        <v>36</v>
      </c>
      <c r="H4" s="109" t="s">
        <v>37</v>
      </c>
      <c r="I4" s="545" t="s">
        <v>38</v>
      </c>
      <c r="J4" s="546"/>
      <c r="K4" s="546"/>
      <c r="L4" s="546"/>
      <c r="M4" s="546"/>
      <c r="N4" s="547"/>
      <c r="O4" s="613" t="s">
        <v>194</v>
      </c>
    </row>
    <row r="5" spans="1:15" x14ac:dyDescent="0.4">
      <c r="A5" s="534"/>
      <c r="B5" s="539"/>
      <c r="C5" s="534"/>
      <c r="D5" s="539"/>
      <c r="E5" s="534"/>
      <c r="F5" s="534"/>
      <c r="G5" s="110"/>
      <c r="H5" s="111"/>
      <c r="I5" s="109" t="s">
        <v>39</v>
      </c>
      <c r="J5" s="109" t="s">
        <v>40</v>
      </c>
      <c r="K5" s="67" t="s">
        <v>39</v>
      </c>
      <c r="L5" s="109" t="s">
        <v>40</v>
      </c>
      <c r="M5" s="109" t="s">
        <v>41</v>
      </c>
      <c r="N5" s="109" t="s">
        <v>42</v>
      </c>
      <c r="O5" s="614"/>
    </row>
    <row r="6" spans="1:15" x14ac:dyDescent="0.4">
      <c r="A6" s="535"/>
      <c r="B6" s="542"/>
      <c r="C6" s="535"/>
      <c r="D6" s="542"/>
      <c r="E6" s="535"/>
      <c r="F6" s="535"/>
      <c r="G6" s="112" t="s">
        <v>43</v>
      </c>
      <c r="H6" s="113" t="s">
        <v>44</v>
      </c>
      <c r="I6" s="114" t="s">
        <v>45</v>
      </c>
      <c r="J6" s="114" t="s">
        <v>46</v>
      </c>
      <c r="K6" s="68" t="s">
        <v>47</v>
      </c>
      <c r="L6" s="114" t="s">
        <v>48</v>
      </c>
      <c r="M6" s="114" t="s">
        <v>49</v>
      </c>
      <c r="N6" s="114" t="s">
        <v>50</v>
      </c>
      <c r="O6" s="615"/>
    </row>
    <row r="7" spans="1:15" s="3" customFormat="1" x14ac:dyDescent="0.4">
      <c r="A7" s="43">
        <v>1</v>
      </c>
      <c r="B7" s="95" t="s">
        <v>51</v>
      </c>
      <c r="C7" s="43">
        <v>1</v>
      </c>
      <c r="D7" s="44" t="s">
        <v>52</v>
      </c>
      <c r="E7" s="4" t="s">
        <v>19</v>
      </c>
      <c r="F7" s="4" t="s">
        <v>3</v>
      </c>
      <c r="G7" s="45">
        <v>2544</v>
      </c>
      <c r="H7" s="46" t="s">
        <v>53</v>
      </c>
      <c r="I7" s="47">
        <v>209</v>
      </c>
      <c r="J7" s="63">
        <v>1363700</v>
      </c>
      <c r="K7" s="59">
        <v>8</v>
      </c>
      <c r="L7" s="59">
        <v>400</v>
      </c>
      <c r="M7" s="59">
        <f>I7+K7</f>
        <v>217</v>
      </c>
      <c r="N7" s="59">
        <f>J7+L7</f>
        <v>1364100</v>
      </c>
      <c r="O7" s="4"/>
    </row>
    <row r="8" spans="1:15" s="3" customFormat="1" x14ac:dyDescent="0.4">
      <c r="A8" s="4">
        <v>2</v>
      </c>
      <c r="B8" s="46" t="s">
        <v>54</v>
      </c>
      <c r="C8" s="4">
        <v>2</v>
      </c>
      <c r="D8" s="44" t="s">
        <v>55</v>
      </c>
      <c r="E8" s="4" t="s">
        <v>19</v>
      </c>
      <c r="F8" s="4" t="s">
        <v>3</v>
      </c>
      <c r="G8" s="45">
        <v>2544</v>
      </c>
      <c r="H8" s="48" t="s">
        <v>56</v>
      </c>
      <c r="I8" s="30">
        <v>65</v>
      </c>
      <c r="J8" s="63">
        <v>414300</v>
      </c>
      <c r="K8" s="5">
        <v>15</v>
      </c>
      <c r="L8" s="5">
        <v>750</v>
      </c>
      <c r="M8" s="59">
        <f t="shared" ref="M8:N14" si="0">I8+K8</f>
        <v>80</v>
      </c>
      <c r="N8" s="59">
        <f t="shared" si="0"/>
        <v>415050</v>
      </c>
      <c r="O8" s="4"/>
    </row>
    <row r="9" spans="1:15" s="3" customFormat="1" x14ac:dyDescent="0.4">
      <c r="A9" s="4">
        <v>3</v>
      </c>
      <c r="B9" s="95" t="s">
        <v>57</v>
      </c>
      <c r="C9" s="4">
        <v>8</v>
      </c>
      <c r="D9" s="4" t="s">
        <v>55</v>
      </c>
      <c r="E9" s="4" t="s">
        <v>19</v>
      </c>
      <c r="F9" s="4" t="s">
        <v>3</v>
      </c>
      <c r="G9" s="49" t="s">
        <v>58</v>
      </c>
      <c r="H9" s="46" t="s">
        <v>59</v>
      </c>
      <c r="I9" s="4">
        <v>74</v>
      </c>
      <c r="J9" s="63">
        <v>9500</v>
      </c>
      <c r="K9" s="5">
        <v>10</v>
      </c>
      <c r="L9" s="5">
        <v>500</v>
      </c>
      <c r="M9" s="59">
        <f t="shared" si="0"/>
        <v>84</v>
      </c>
      <c r="N9" s="59">
        <f t="shared" si="0"/>
        <v>10000</v>
      </c>
      <c r="O9" s="4"/>
    </row>
    <row r="10" spans="1:15" s="3" customFormat="1" x14ac:dyDescent="0.25">
      <c r="A10" s="43">
        <v>4</v>
      </c>
      <c r="B10" s="95" t="s">
        <v>60</v>
      </c>
      <c r="C10" s="4">
        <v>12</v>
      </c>
      <c r="D10" s="4" t="s">
        <v>55</v>
      </c>
      <c r="E10" s="4" t="s">
        <v>19</v>
      </c>
      <c r="F10" s="4" t="s">
        <v>3</v>
      </c>
      <c r="G10" s="49" t="s">
        <v>61</v>
      </c>
      <c r="H10" s="46" t="s">
        <v>62</v>
      </c>
      <c r="I10" s="4">
        <v>88</v>
      </c>
      <c r="J10" s="64">
        <v>41700</v>
      </c>
      <c r="K10" s="5">
        <v>5</v>
      </c>
      <c r="L10" s="5">
        <v>250</v>
      </c>
      <c r="M10" s="59">
        <f t="shared" si="0"/>
        <v>93</v>
      </c>
      <c r="N10" s="59">
        <f t="shared" si="0"/>
        <v>41950</v>
      </c>
      <c r="O10" s="4"/>
    </row>
    <row r="11" spans="1:15" s="3" customFormat="1" x14ac:dyDescent="0.25">
      <c r="A11" s="4">
        <v>5</v>
      </c>
      <c r="B11" s="95" t="s">
        <v>250</v>
      </c>
      <c r="C11" s="4">
        <v>13</v>
      </c>
      <c r="D11" s="4" t="s">
        <v>55</v>
      </c>
      <c r="E11" s="4" t="s">
        <v>19</v>
      </c>
      <c r="F11" s="4" t="s">
        <v>3</v>
      </c>
      <c r="G11" s="49" t="s">
        <v>251</v>
      </c>
      <c r="H11" s="46" t="s">
        <v>252</v>
      </c>
      <c r="I11" s="4">
        <v>131</v>
      </c>
      <c r="J11" s="64">
        <v>314300</v>
      </c>
      <c r="K11" s="106">
        <v>8</v>
      </c>
      <c r="L11" s="106">
        <v>400</v>
      </c>
      <c r="M11" s="107">
        <f t="shared" si="0"/>
        <v>139</v>
      </c>
      <c r="N11" s="59">
        <f t="shared" si="0"/>
        <v>314700</v>
      </c>
      <c r="O11" s="4"/>
    </row>
    <row r="12" spans="1:15" x14ac:dyDescent="0.4">
      <c r="A12" s="43">
        <v>6</v>
      </c>
      <c r="B12" s="95" t="s">
        <v>253</v>
      </c>
      <c r="C12" s="4">
        <v>7</v>
      </c>
      <c r="D12" s="4" t="s">
        <v>19</v>
      </c>
      <c r="E12" s="4" t="s">
        <v>19</v>
      </c>
      <c r="F12" s="4" t="s">
        <v>3</v>
      </c>
      <c r="G12" s="49" t="s">
        <v>181</v>
      </c>
      <c r="H12" s="46" t="s">
        <v>254</v>
      </c>
      <c r="I12" s="4">
        <v>88</v>
      </c>
      <c r="J12" s="63">
        <v>655280</v>
      </c>
      <c r="K12" s="106">
        <v>12</v>
      </c>
      <c r="L12" s="106">
        <v>600</v>
      </c>
      <c r="M12" s="107">
        <f t="shared" si="0"/>
        <v>100</v>
      </c>
      <c r="N12" s="59">
        <f t="shared" si="0"/>
        <v>655880</v>
      </c>
      <c r="O12" s="31"/>
    </row>
    <row r="13" spans="1:15" x14ac:dyDescent="0.4">
      <c r="A13" s="4">
        <v>7</v>
      </c>
      <c r="B13" s="95" t="s">
        <v>210</v>
      </c>
      <c r="C13" s="4">
        <v>8</v>
      </c>
      <c r="D13" s="4" t="s">
        <v>19</v>
      </c>
      <c r="E13" s="4" t="s">
        <v>19</v>
      </c>
      <c r="F13" s="4" t="s">
        <v>3</v>
      </c>
      <c r="G13" s="49" t="s">
        <v>255</v>
      </c>
      <c r="H13" s="46" t="s">
        <v>256</v>
      </c>
      <c r="I13" s="4">
        <v>47</v>
      </c>
      <c r="J13" s="63">
        <v>38750</v>
      </c>
      <c r="K13" s="106">
        <v>3</v>
      </c>
      <c r="L13" s="106">
        <v>150</v>
      </c>
      <c r="M13" s="107">
        <f t="shared" si="0"/>
        <v>50</v>
      </c>
      <c r="N13" s="59">
        <f t="shared" si="0"/>
        <v>38900</v>
      </c>
      <c r="O13" s="31"/>
    </row>
    <row r="14" spans="1:15" x14ac:dyDescent="0.4">
      <c r="A14" s="4">
        <v>8</v>
      </c>
      <c r="B14" s="95" t="s">
        <v>257</v>
      </c>
      <c r="C14" s="4">
        <v>9</v>
      </c>
      <c r="D14" s="4" t="s">
        <v>19</v>
      </c>
      <c r="E14" s="4" t="s">
        <v>19</v>
      </c>
      <c r="F14" s="4" t="s">
        <v>3</v>
      </c>
      <c r="G14" s="49" t="s">
        <v>258</v>
      </c>
      <c r="H14" s="46" t="s">
        <v>259</v>
      </c>
      <c r="I14" s="4">
        <v>60</v>
      </c>
      <c r="J14" s="63">
        <v>2137860</v>
      </c>
      <c r="K14" s="106">
        <v>6</v>
      </c>
      <c r="L14" s="106">
        <v>300</v>
      </c>
      <c r="M14" s="107">
        <f t="shared" si="0"/>
        <v>66</v>
      </c>
      <c r="N14" s="59">
        <f t="shared" si="0"/>
        <v>2138160</v>
      </c>
      <c r="O14" s="31"/>
    </row>
    <row r="15" spans="1:15" ht="21.6" thickBot="1" x14ac:dyDescent="0.45">
      <c r="A15" s="36"/>
      <c r="B15" s="555" t="s">
        <v>2</v>
      </c>
      <c r="C15" s="556"/>
      <c r="D15" s="556"/>
      <c r="E15" s="556"/>
      <c r="F15" s="556"/>
      <c r="G15" s="556"/>
      <c r="H15" s="557"/>
      <c r="I15" s="36"/>
      <c r="J15" s="62">
        <f>SUM(J7:J14)</f>
        <v>4975390</v>
      </c>
      <c r="K15" s="66">
        <f t="shared" ref="K15:N15" si="1">SUM(K7:K14)</f>
        <v>67</v>
      </c>
      <c r="L15" s="62">
        <f t="shared" si="1"/>
        <v>3350</v>
      </c>
      <c r="M15" s="62">
        <f t="shared" si="1"/>
        <v>829</v>
      </c>
      <c r="N15" s="62">
        <f t="shared" si="1"/>
        <v>4978740</v>
      </c>
      <c r="O15" s="152"/>
    </row>
    <row r="16" spans="1:15" x14ac:dyDescent="0.4">
      <c r="A16" s="50">
        <v>9</v>
      </c>
      <c r="B16" s="102" t="s">
        <v>64</v>
      </c>
      <c r="C16" s="50">
        <v>3</v>
      </c>
      <c r="D16" s="103" t="s">
        <v>65</v>
      </c>
      <c r="E16" s="47" t="s">
        <v>7</v>
      </c>
      <c r="F16" s="47" t="s">
        <v>3</v>
      </c>
      <c r="G16" s="51">
        <v>2545</v>
      </c>
      <c r="H16" s="52" t="s">
        <v>66</v>
      </c>
      <c r="I16" s="47">
        <v>474</v>
      </c>
      <c r="J16" s="58">
        <v>126300</v>
      </c>
      <c r="K16" s="59">
        <v>4</v>
      </c>
      <c r="L16" s="59">
        <v>200</v>
      </c>
      <c r="M16" s="59">
        <f>I16+K16</f>
        <v>478</v>
      </c>
      <c r="N16" s="59">
        <f>J16+L16</f>
        <v>126500</v>
      </c>
      <c r="O16" s="35"/>
    </row>
    <row r="17" spans="1:15" x14ac:dyDescent="0.4">
      <c r="A17" s="4">
        <v>10</v>
      </c>
      <c r="B17" s="46" t="s">
        <v>67</v>
      </c>
      <c r="C17" s="4">
        <v>12</v>
      </c>
      <c r="D17" s="44" t="s">
        <v>65</v>
      </c>
      <c r="E17" s="4" t="s">
        <v>7</v>
      </c>
      <c r="F17" s="4" t="s">
        <v>3</v>
      </c>
      <c r="G17" s="45">
        <v>2541</v>
      </c>
      <c r="H17" s="48" t="s">
        <v>68</v>
      </c>
      <c r="I17" s="30">
        <v>471</v>
      </c>
      <c r="J17" s="60">
        <v>2050900</v>
      </c>
      <c r="K17" s="5">
        <v>0</v>
      </c>
      <c r="L17" s="5">
        <v>0</v>
      </c>
      <c r="M17" s="59">
        <f t="shared" ref="M17:N24" si="2">I17+K17</f>
        <v>471</v>
      </c>
      <c r="N17" s="59">
        <f t="shared" si="2"/>
        <v>2050900</v>
      </c>
      <c r="O17" s="31"/>
    </row>
    <row r="18" spans="1:15" x14ac:dyDescent="0.4">
      <c r="A18" s="50">
        <v>11</v>
      </c>
      <c r="B18" s="95" t="s">
        <v>69</v>
      </c>
      <c r="C18" s="4">
        <v>7</v>
      </c>
      <c r="D18" s="4" t="s">
        <v>70</v>
      </c>
      <c r="E18" s="4" t="s">
        <v>7</v>
      </c>
      <c r="F18" s="4" t="s">
        <v>3</v>
      </c>
      <c r="G18" s="49">
        <v>2531</v>
      </c>
      <c r="H18" s="46" t="s">
        <v>71</v>
      </c>
      <c r="I18" s="4">
        <v>690</v>
      </c>
      <c r="J18" s="60">
        <v>3582300</v>
      </c>
      <c r="K18" s="5">
        <v>3</v>
      </c>
      <c r="L18" s="5">
        <v>150</v>
      </c>
      <c r="M18" s="59">
        <f t="shared" si="2"/>
        <v>693</v>
      </c>
      <c r="N18" s="59">
        <f t="shared" si="2"/>
        <v>3582450</v>
      </c>
      <c r="O18" s="31"/>
    </row>
    <row r="19" spans="1:15" x14ac:dyDescent="0.4">
      <c r="A19" s="50">
        <v>12</v>
      </c>
      <c r="B19" s="46" t="s">
        <v>72</v>
      </c>
      <c r="C19" s="4">
        <v>9</v>
      </c>
      <c r="D19" s="4" t="s">
        <v>70</v>
      </c>
      <c r="E19" s="4" t="s">
        <v>7</v>
      </c>
      <c r="F19" s="4" t="s">
        <v>3</v>
      </c>
      <c r="G19" s="49">
        <v>2544</v>
      </c>
      <c r="H19" s="46" t="s">
        <v>73</v>
      </c>
      <c r="I19" s="4">
        <v>133</v>
      </c>
      <c r="J19" s="60">
        <v>962250</v>
      </c>
      <c r="K19" s="5">
        <v>12</v>
      </c>
      <c r="L19" s="5">
        <v>600</v>
      </c>
      <c r="M19" s="59">
        <f t="shared" si="2"/>
        <v>145</v>
      </c>
      <c r="N19" s="59">
        <f t="shared" si="2"/>
        <v>962850</v>
      </c>
      <c r="O19" s="31"/>
    </row>
    <row r="20" spans="1:15" x14ac:dyDescent="0.4">
      <c r="A20" s="4">
        <v>13</v>
      </c>
      <c r="B20" s="46" t="s">
        <v>74</v>
      </c>
      <c r="C20" s="4">
        <v>4</v>
      </c>
      <c r="D20" s="4" t="s">
        <v>75</v>
      </c>
      <c r="E20" s="4" t="s">
        <v>7</v>
      </c>
      <c r="F20" s="4" t="s">
        <v>3</v>
      </c>
      <c r="G20" s="49" t="s">
        <v>76</v>
      </c>
      <c r="H20" s="46" t="s">
        <v>77</v>
      </c>
      <c r="I20" s="4">
        <v>83</v>
      </c>
      <c r="J20" s="60">
        <v>106900</v>
      </c>
      <c r="K20" s="5">
        <v>10</v>
      </c>
      <c r="L20" s="5">
        <v>500</v>
      </c>
      <c r="M20" s="59">
        <f t="shared" si="2"/>
        <v>93</v>
      </c>
      <c r="N20" s="59">
        <f t="shared" si="2"/>
        <v>107400</v>
      </c>
      <c r="O20" s="31"/>
    </row>
    <row r="21" spans="1:15" x14ac:dyDescent="0.4">
      <c r="A21" s="50">
        <v>14</v>
      </c>
      <c r="B21" s="46" t="s">
        <v>78</v>
      </c>
      <c r="C21" s="4">
        <v>6</v>
      </c>
      <c r="D21" s="4" t="s">
        <v>75</v>
      </c>
      <c r="E21" s="4" t="s">
        <v>7</v>
      </c>
      <c r="F21" s="4" t="s">
        <v>3</v>
      </c>
      <c r="G21" s="49" t="s">
        <v>79</v>
      </c>
      <c r="H21" s="46" t="s">
        <v>80</v>
      </c>
      <c r="I21" s="4">
        <v>204</v>
      </c>
      <c r="J21" s="60">
        <v>48250</v>
      </c>
      <c r="K21" s="5">
        <v>5</v>
      </c>
      <c r="L21" s="5">
        <v>250</v>
      </c>
      <c r="M21" s="59">
        <f t="shared" si="2"/>
        <v>209</v>
      </c>
      <c r="N21" s="59">
        <f t="shared" si="2"/>
        <v>48500</v>
      </c>
      <c r="O21" s="31"/>
    </row>
    <row r="22" spans="1:15" x14ac:dyDescent="0.4">
      <c r="A22" s="50">
        <v>15</v>
      </c>
      <c r="B22" s="46" t="s">
        <v>81</v>
      </c>
      <c r="C22" s="4">
        <v>10</v>
      </c>
      <c r="D22" s="4" t="s">
        <v>75</v>
      </c>
      <c r="E22" s="4" t="s">
        <v>7</v>
      </c>
      <c r="F22" s="4" t="s">
        <v>3</v>
      </c>
      <c r="G22" s="49" t="s">
        <v>82</v>
      </c>
      <c r="H22" s="46" t="s">
        <v>83</v>
      </c>
      <c r="I22" s="4">
        <v>161</v>
      </c>
      <c r="J22" s="60">
        <v>1301600</v>
      </c>
      <c r="K22" s="5">
        <v>21</v>
      </c>
      <c r="L22" s="5">
        <v>1050</v>
      </c>
      <c r="M22" s="59">
        <f t="shared" si="2"/>
        <v>182</v>
      </c>
      <c r="N22" s="59">
        <f t="shared" si="2"/>
        <v>1302650</v>
      </c>
      <c r="O22" s="31"/>
    </row>
    <row r="23" spans="1:15" x14ac:dyDescent="0.4">
      <c r="A23" s="4">
        <v>16</v>
      </c>
      <c r="B23" s="46" t="s">
        <v>84</v>
      </c>
      <c r="C23" s="4">
        <v>13</v>
      </c>
      <c r="D23" s="4" t="s">
        <v>75</v>
      </c>
      <c r="E23" s="4" t="s">
        <v>7</v>
      </c>
      <c r="F23" s="4" t="s">
        <v>3</v>
      </c>
      <c r="G23" s="49" t="s">
        <v>85</v>
      </c>
      <c r="H23" s="46" t="s">
        <v>86</v>
      </c>
      <c r="I23" s="4">
        <v>239</v>
      </c>
      <c r="J23" s="60">
        <v>826000</v>
      </c>
      <c r="K23" s="5">
        <v>8</v>
      </c>
      <c r="L23" s="5">
        <v>400</v>
      </c>
      <c r="M23" s="59">
        <f t="shared" si="2"/>
        <v>247</v>
      </c>
      <c r="N23" s="59">
        <f t="shared" si="2"/>
        <v>826400</v>
      </c>
      <c r="O23" s="31"/>
    </row>
    <row r="24" spans="1:15" x14ac:dyDescent="0.4">
      <c r="A24" s="50">
        <v>17</v>
      </c>
      <c r="B24" s="46" t="s">
        <v>87</v>
      </c>
      <c r="C24" s="4">
        <v>4</v>
      </c>
      <c r="D24" s="4" t="s">
        <v>88</v>
      </c>
      <c r="E24" s="4" t="s">
        <v>7</v>
      </c>
      <c r="F24" s="4" t="s">
        <v>3</v>
      </c>
      <c r="G24" s="49" t="s">
        <v>89</v>
      </c>
      <c r="H24" s="46" t="s">
        <v>90</v>
      </c>
      <c r="I24" s="4">
        <v>110</v>
      </c>
      <c r="J24" s="60">
        <v>331500</v>
      </c>
      <c r="K24" s="5">
        <v>0</v>
      </c>
      <c r="L24" s="5">
        <v>0</v>
      </c>
      <c r="M24" s="59">
        <f t="shared" si="2"/>
        <v>110</v>
      </c>
      <c r="N24" s="59">
        <f t="shared" si="2"/>
        <v>331500</v>
      </c>
      <c r="O24" s="31"/>
    </row>
    <row r="25" spans="1:15" ht="21.6" thickBot="1" x14ac:dyDescent="0.45">
      <c r="A25" s="36"/>
      <c r="B25" s="555" t="s">
        <v>2</v>
      </c>
      <c r="C25" s="556"/>
      <c r="D25" s="556"/>
      <c r="E25" s="556"/>
      <c r="F25" s="556"/>
      <c r="G25" s="556"/>
      <c r="H25" s="557"/>
      <c r="I25" s="36"/>
      <c r="J25" s="61">
        <f>SUM(J16:J24)</f>
        <v>9336000</v>
      </c>
      <c r="K25" s="210">
        <f t="shared" ref="K25:N25" si="3">SUM(K16:K24)</f>
        <v>63</v>
      </c>
      <c r="L25" s="61">
        <f t="shared" si="3"/>
        <v>3150</v>
      </c>
      <c r="M25" s="61">
        <f t="shared" si="3"/>
        <v>2628</v>
      </c>
      <c r="N25" s="61">
        <f t="shared" si="3"/>
        <v>9339150</v>
      </c>
      <c r="O25" s="152"/>
    </row>
    <row r="26" spans="1:15" x14ac:dyDescent="0.4">
      <c r="A26" s="39">
        <v>18</v>
      </c>
      <c r="B26" s="99" t="s">
        <v>91</v>
      </c>
      <c r="C26" s="39">
        <v>5</v>
      </c>
      <c r="D26" s="100" t="s">
        <v>92</v>
      </c>
      <c r="E26" s="29" t="s">
        <v>9</v>
      </c>
      <c r="F26" s="29" t="s">
        <v>3</v>
      </c>
      <c r="G26" s="40" t="s">
        <v>93</v>
      </c>
      <c r="H26" s="35" t="s">
        <v>94</v>
      </c>
      <c r="I26" s="29">
        <v>50</v>
      </c>
      <c r="J26" s="53">
        <v>37490</v>
      </c>
      <c r="K26" s="53">
        <v>12</v>
      </c>
      <c r="L26" s="53">
        <v>600</v>
      </c>
      <c r="M26" s="59">
        <f t="shared" ref="M26:N41" si="4">I26+K26</f>
        <v>62</v>
      </c>
      <c r="N26" s="59">
        <f t="shared" si="4"/>
        <v>38090</v>
      </c>
      <c r="O26" s="35"/>
    </row>
    <row r="27" spans="1:15" x14ac:dyDescent="0.4">
      <c r="A27" s="30">
        <v>19</v>
      </c>
      <c r="B27" s="31" t="s">
        <v>95</v>
      </c>
      <c r="C27" s="30">
        <v>1</v>
      </c>
      <c r="D27" s="30" t="s">
        <v>96</v>
      </c>
      <c r="E27" s="30" t="s">
        <v>9</v>
      </c>
      <c r="F27" s="30" t="s">
        <v>3</v>
      </c>
      <c r="G27" s="41" t="s">
        <v>97</v>
      </c>
      <c r="H27" s="31" t="s">
        <v>98</v>
      </c>
      <c r="I27" s="30">
        <v>45</v>
      </c>
      <c r="J27" s="54">
        <v>18941</v>
      </c>
      <c r="K27" s="54">
        <v>8</v>
      </c>
      <c r="L27" s="54">
        <v>400</v>
      </c>
      <c r="M27" s="59">
        <f t="shared" si="4"/>
        <v>53</v>
      </c>
      <c r="N27" s="59">
        <f t="shared" si="4"/>
        <v>19341</v>
      </c>
      <c r="O27" s="31"/>
    </row>
    <row r="28" spans="1:15" x14ac:dyDescent="0.4">
      <c r="A28" s="39">
        <v>20</v>
      </c>
      <c r="B28" s="98" t="s">
        <v>99</v>
      </c>
      <c r="C28" s="30">
        <v>3</v>
      </c>
      <c r="D28" s="30" t="s">
        <v>96</v>
      </c>
      <c r="E28" s="30" t="s">
        <v>9</v>
      </c>
      <c r="F28" s="30" t="s">
        <v>3</v>
      </c>
      <c r="G28" s="41" t="s">
        <v>100</v>
      </c>
      <c r="H28" s="31" t="s">
        <v>101</v>
      </c>
      <c r="I28" s="30">
        <v>27</v>
      </c>
      <c r="J28" s="54">
        <v>95122</v>
      </c>
      <c r="K28" s="54">
        <v>3</v>
      </c>
      <c r="L28" s="54">
        <v>150</v>
      </c>
      <c r="M28" s="59">
        <f t="shared" si="4"/>
        <v>30</v>
      </c>
      <c r="N28" s="59">
        <f t="shared" si="4"/>
        <v>95272</v>
      </c>
      <c r="O28" s="30"/>
    </row>
    <row r="29" spans="1:15" x14ac:dyDescent="0.4">
      <c r="A29" s="30">
        <v>21</v>
      </c>
      <c r="B29" s="31" t="s">
        <v>102</v>
      </c>
      <c r="C29" s="30">
        <v>4</v>
      </c>
      <c r="D29" s="30" t="s">
        <v>103</v>
      </c>
      <c r="E29" s="30" t="s">
        <v>9</v>
      </c>
      <c r="F29" s="30" t="s">
        <v>3</v>
      </c>
      <c r="G29" s="41" t="s">
        <v>93</v>
      </c>
      <c r="H29" s="31" t="s">
        <v>104</v>
      </c>
      <c r="I29" s="30">
        <v>40</v>
      </c>
      <c r="J29" s="54">
        <v>65560</v>
      </c>
      <c r="K29" s="54">
        <v>8</v>
      </c>
      <c r="L29" s="54">
        <v>550</v>
      </c>
      <c r="M29" s="59">
        <f t="shared" si="4"/>
        <v>48</v>
      </c>
      <c r="N29" s="59">
        <f t="shared" si="4"/>
        <v>66110</v>
      </c>
      <c r="O29" s="31"/>
    </row>
    <row r="30" spans="1:15" x14ac:dyDescent="0.4">
      <c r="A30" s="30">
        <v>22</v>
      </c>
      <c r="B30" s="95" t="s">
        <v>336</v>
      </c>
      <c r="C30" s="30">
        <v>4</v>
      </c>
      <c r="D30" s="30" t="s">
        <v>9</v>
      </c>
      <c r="E30" s="30" t="s">
        <v>9</v>
      </c>
      <c r="F30" s="30" t="s">
        <v>3</v>
      </c>
      <c r="G30" s="42">
        <v>2560</v>
      </c>
      <c r="H30" s="48" t="s">
        <v>319</v>
      </c>
      <c r="I30" s="30">
        <v>47</v>
      </c>
      <c r="J30" s="54">
        <v>130650</v>
      </c>
      <c r="K30" s="54">
        <v>13</v>
      </c>
      <c r="L30" s="54">
        <v>650</v>
      </c>
      <c r="M30" s="59">
        <f t="shared" si="4"/>
        <v>60</v>
      </c>
      <c r="N30" s="59">
        <f t="shared" si="4"/>
        <v>131300</v>
      </c>
      <c r="O30" s="31"/>
    </row>
    <row r="31" spans="1:15" x14ac:dyDescent="0.4">
      <c r="A31" s="39">
        <v>23</v>
      </c>
      <c r="B31" s="95" t="s">
        <v>337</v>
      </c>
      <c r="C31" s="30">
        <v>5</v>
      </c>
      <c r="D31" s="30" t="s">
        <v>9</v>
      </c>
      <c r="E31" s="30" t="s">
        <v>9</v>
      </c>
      <c r="F31" s="30" t="s">
        <v>3</v>
      </c>
      <c r="G31" s="42">
        <v>2546</v>
      </c>
      <c r="H31" s="48" t="s">
        <v>320</v>
      </c>
      <c r="I31" s="30">
        <v>28</v>
      </c>
      <c r="J31" s="54">
        <v>75760</v>
      </c>
      <c r="K31" s="54">
        <v>6</v>
      </c>
      <c r="L31" s="54">
        <v>600</v>
      </c>
      <c r="M31" s="59">
        <f t="shared" si="4"/>
        <v>34</v>
      </c>
      <c r="N31" s="59">
        <f t="shared" si="4"/>
        <v>76360</v>
      </c>
      <c r="O31" s="31"/>
    </row>
    <row r="32" spans="1:15" x14ac:dyDescent="0.4">
      <c r="A32" s="30">
        <v>24</v>
      </c>
      <c r="B32" s="95" t="s">
        <v>338</v>
      </c>
      <c r="C32" s="30">
        <v>9</v>
      </c>
      <c r="D32" s="30" t="s">
        <v>9</v>
      </c>
      <c r="E32" s="30" t="s">
        <v>9</v>
      </c>
      <c r="F32" s="30" t="s">
        <v>3</v>
      </c>
      <c r="G32" s="42">
        <v>2545</v>
      </c>
      <c r="H32" s="169" t="s">
        <v>321</v>
      </c>
      <c r="I32" s="30">
        <v>38</v>
      </c>
      <c r="J32" s="54">
        <v>32400</v>
      </c>
      <c r="K32" s="54">
        <v>5</v>
      </c>
      <c r="L32" s="54">
        <v>400</v>
      </c>
      <c r="M32" s="59">
        <f t="shared" si="4"/>
        <v>43</v>
      </c>
      <c r="N32" s="59">
        <f t="shared" si="4"/>
        <v>32800</v>
      </c>
      <c r="O32" s="31"/>
    </row>
    <row r="33" spans="1:15" x14ac:dyDescent="0.4">
      <c r="A33" s="30">
        <v>25</v>
      </c>
      <c r="B33" s="95" t="s">
        <v>339</v>
      </c>
      <c r="C33" s="30">
        <v>9</v>
      </c>
      <c r="D33" s="30" t="s">
        <v>103</v>
      </c>
      <c r="E33" s="30" t="s">
        <v>9</v>
      </c>
      <c r="F33" s="30" t="s">
        <v>3</v>
      </c>
      <c r="G33" s="42">
        <v>2560</v>
      </c>
      <c r="H33" s="48" t="s">
        <v>322</v>
      </c>
      <c r="I33" s="30">
        <v>36</v>
      </c>
      <c r="J33" s="54">
        <v>53200</v>
      </c>
      <c r="K33" s="54">
        <v>5</v>
      </c>
      <c r="L33" s="54">
        <v>300</v>
      </c>
      <c r="M33" s="59">
        <f t="shared" si="4"/>
        <v>41</v>
      </c>
      <c r="N33" s="59">
        <f t="shared" si="4"/>
        <v>53500</v>
      </c>
      <c r="O33" s="31"/>
    </row>
    <row r="34" spans="1:15" x14ac:dyDescent="0.4">
      <c r="A34" s="39">
        <v>26</v>
      </c>
      <c r="B34" s="95" t="s">
        <v>340</v>
      </c>
      <c r="C34" s="30">
        <v>2</v>
      </c>
      <c r="D34" s="30" t="s">
        <v>103</v>
      </c>
      <c r="E34" s="30" t="s">
        <v>9</v>
      </c>
      <c r="F34" s="30" t="s">
        <v>3</v>
      </c>
      <c r="G34" s="42">
        <v>2558</v>
      </c>
      <c r="H34" s="169" t="s">
        <v>323</v>
      </c>
      <c r="I34" s="30">
        <v>40</v>
      </c>
      <c r="J34" s="54">
        <v>36500</v>
      </c>
      <c r="K34" s="54">
        <v>7</v>
      </c>
      <c r="L34" s="54">
        <v>700</v>
      </c>
      <c r="M34" s="59">
        <f t="shared" si="4"/>
        <v>47</v>
      </c>
      <c r="N34" s="59">
        <f t="shared" si="4"/>
        <v>37200</v>
      </c>
      <c r="O34" s="31"/>
    </row>
    <row r="35" spans="1:15" x14ac:dyDescent="0.4">
      <c r="A35" s="30">
        <v>27</v>
      </c>
      <c r="B35" s="95" t="s">
        <v>341</v>
      </c>
      <c r="C35" s="30">
        <v>1</v>
      </c>
      <c r="D35" s="30" t="s">
        <v>324</v>
      </c>
      <c r="E35" s="30" t="s">
        <v>9</v>
      </c>
      <c r="F35" s="30" t="s">
        <v>3</v>
      </c>
      <c r="G35" s="42">
        <v>2544</v>
      </c>
      <c r="H35" s="48" t="s">
        <v>325</v>
      </c>
      <c r="I35" s="30">
        <v>68</v>
      </c>
      <c r="J35" s="54">
        <v>316070</v>
      </c>
      <c r="K35" s="54">
        <v>3</v>
      </c>
      <c r="L35" s="54">
        <v>500</v>
      </c>
      <c r="M35" s="59">
        <f t="shared" si="4"/>
        <v>71</v>
      </c>
      <c r="N35" s="59">
        <f t="shared" si="4"/>
        <v>316570</v>
      </c>
      <c r="O35" s="31"/>
    </row>
    <row r="36" spans="1:15" x14ac:dyDescent="0.4">
      <c r="A36" s="30">
        <v>28</v>
      </c>
      <c r="B36" s="95" t="s">
        <v>342</v>
      </c>
      <c r="C36" s="30">
        <v>6</v>
      </c>
      <c r="D36" s="30" t="s">
        <v>9</v>
      </c>
      <c r="E36" s="30" t="s">
        <v>9</v>
      </c>
      <c r="F36" s="30" t="s">
        <v>3</v>
      </c>
      <c r="G36" s="42">
        <v>2546</v>
      </c>
      <c r="H36" s="48" t="s">
        <v>326</v>
      </c>
      <c r="I36" s="30">
        <v>55</v>
      </c>
      <c r="J36" s="54">
        <v>12500</v>
      </c>
      <c r="K36" s="54">
        <v>4</v>
      </c>
      <c r="L36" s="54">
        <v>500</v>
      </c>
      <c r="M36" s="59">
        <f t="shared" si="4"/>
        <v>59</v>
      </c>
      <c r="N36" s="59">
        <f t="shared" si="4"/>
        <v>13000</v>
      </c>
      <c r="O36" s="31"/>
    </row>
    <row r="37" spans="1:15" x14ac:dyDescent="0.4">
      <c r="A37" s="39">
        <v>29</v>
      </c>
      <c r="B37" s="95" t="s">
        <v>343</v>
      </c>
      <c r="C37" s="30">
        <v>2</v>
      </c>
      <c r="D37" s="30" t="s">
        <v>92</v>
      </c>
      <c r="E37" s="30" t="s">
        <v>9</v>
      </c>
      <c r="F37" s="30" t="s">
        <v>3</v>
      </c>
      <c r="G37" s="42">
        <v>2540</v>
      </c>
      <c r="H37" s="48" t="s">
        <v>327</v>
      </c>
      <c r="I37" s="30">
        <v>50</v>
      </c>
      <c r="J37" s="54">
        <v>107480</v>
      </c>
      <c r="K37" s="54">
        <v>4</v>
      </c>
      <c r="L37" s="54">
        <v>500</v>
      </c>
      <c r="M37" s="59">
        <f t="shared" si="4"/>
        <v>54</v>
      </c>
      <c r="N37" s="59">
        <f t="shared" si="4"/>
        <v>107980</v>
      </c>
      <c r="O37" s="31"/>
    </row>
    <row r="38" spans="1:15" x14ac:dyDescent="0.4">
      <c r="A38" s="30">
        <v>30</v>
      </c>
      <c r="B38" s="95" t="s">
        <v>344</v>
      </c>
      <c r="C38" s="30">
        <v>1</v>
      </c>
      <c r="D38" s="30" t="s">
        <v>328</v>
      </c>
      <c r="E38" s="30" t="s">
        <v>9</v>
      </c>
      <c r="F38" s="30" t="s">
        <v>3</v>
      </c>
      <c r="G38" s="42">
        <v>2546</v>
      </c>
      <c r="H38" s="48" t="s">
        <v>329</v>
      </c>
      <c r="I38" s="30">
        <v>187</v>
      </c>
      <c r="J38" s="54">
        <v>316426</v>
      </c>
      <c r="K38" s="54">
        <v>11</v>
      </c>
      <c r="L38" s="54">
        <v>850</v>
      </c>
      <c r="M38" s="59">
        <f t="shared" si="4"/>
        <v>198</v>
      </c>
      <c r="N38" s="59">
        <f t="shared" si="4"/>
        <v>317276</v>
      </c>
      <c r="O38" s="31"/>
    </row>
    <row r="39" spans="1:15" x14ac:dyDescent="0.4">
      <c r="A39" s="30">
        <v>31</v>
      </c>
      <c r="B39" s="95" t="s">
        <v>345</v>
      </c>
      <c r="C39" s="30">
        <v>6</v>
      </c>
      <c r="D39" s="30" t="s">
        <v>103</v>
      </c>
      <c r="E39" s="30" t="s">
        <v>9</v>
      </c>
      <c r="F39" s="30" t="s">
        <v>3</v>
      </c>
      <c r="G39" s="42">
        <v>2546</v>
      </c>
      <c r="H39" s="48" t="s">
        <v>330</v>
      </c>
      <c r="I39" s="30">
        <v>37</v>
      </c>
      <c r="J39" s="54">
        <v>51700</v>
      </c>
      <c r="K39" s="54">
        <v>8</v>
      </c>
      <c r="L39" s="54">
        <v>500</v>
      </c>
      <c r="M39" s="59">
        <f t="shared" si="4"/>
        <v>45</v>
      </c>
      <c r="N39" s="59">
        <f t="shared" si="4"/>
        <v>52200</v>
      </c>
      <c r="O39" s="31"/>
    </row>
    <row r="40" spans="1:15" x14ac:dyDescent="0.4">
      <c r="A40" s="39">
        <v>32</v>
      </c>
      <c r="B40" s="95" t="s">
        <v>345</v>
      </c>
      <c r="C40" s="30">
        <v>7</v>
      </c>
      <c r="D40" s="30" t="s">
        <v>103</v>
      </c>
      <c r="E40" s="30" t="s">
        <v>9</v>
      </c>
      <c r="F40" s="30" t="s">
        <v>3</v>
      </c>
      <c r="G40" s="42">
        <v>2567</v>
      </c>
      <c r="H40" s="48" t="s">
        <v>331</v>
      </c>
      <c r="I40" s="30">
        <v>55</v>
      </c>
      <c r="J40" s="54">
        <v>115860</v>
      </c>
      <c r="K40" s="54">
        <v>9</v>
      </c>
      <c r="L40" s="54">
        <v>500</v>
      </c>
      <c r="M40" s="59">
        <f t="shared" si="4"/>
        <v>64</v>
      </c>
      <c r="N40" s="59">
        <f t="shared" si="4"/>
        <v>116360</v>
      </c>
      <c r="O40" s="31"/>
    </row>
    <row r="41" spans="1:15" x14ac:dyDescent="0.4">
      <c r="A41" s="30">
        <v>33</v>
      </c>
      <c r="B41" s="95" t="s">
        <v>346</v>
      </c>
      <c r="C41" s="30">
        <v>5</v>
      </c>
      <c r="D41" s="30" t="s">
        <v>103</v>
      </c>
      <c r="E41" s="30" t="s">
        <v>9</v>
      </c>
      <c r="F41" s="30" t="s">
        <v>3</v>
      </c>
      <c r="G41" s="42">
        <v>2545</v>
      </c>
      <c r="H41" s="48" t="s">
        <v>332</v>
      </c>
      <c r="I41" s="30">
        <v>65</v>
      </c>
      <c r="J41" s="54">
        <v>149700</v>
      </c>
      <c r="K41" s="54">
        <v>12</v>
      </c>
      <c r="L41" s="54">
        <v>500</v>
      </c>
      <c r="M41" s="59">
        <f t="shared" si="4"/>
        <v>77</v>
      </c>
      <c r="N41" s="59">
        <f t="shared" si="4"/>
        <v>150200</v>
      </c>
      <c r="O41" s="31"/>
    </row>
    <row r="42" spans="1:15" x14ac:dyDescent="0.4">
      <c r="A42" s="30">
        <v>34</v>
      </c>
      <c r="B42" s="95" t="s">
        <v>347</v>
      </c>
      <c r="C42" s="30">
        <v>1</v>
      </c>
      <c r="D42" s="30" t="s">
        <v>9</v>
      </c>
      <c r="E42" s="30" t="s">
        <v>9</v>
      </c>
      <c r="F42" s="30" t="s">
        <v>3</v>
      </c>
      <c r="G42" s="42">
        <v>2558</v>
      </c>
      <c r="H42" s="48" t="s">
        <v>333</v>
      </c>
      <c r="I42" s="30">
        <v>60</v>
      </c>
      <c r="J42" s="54">
        <v>152900</v>
      </c>
      <c r="K42" s="54">
        <v>6</v>
      </c>
      <c r="L42" s="54">
        <v>500</v>
      </c>
      <c r="M42" s="59">
        <f t="shared" ref="M42:N44" si="5">I42+K42</f>
        <v>66</v>
      </c>
      <c r="N42" s="59">
        <f t="shared" si="5"/>
        <v>153400</v>
      </c>
      <c r="O42" s="31"/>
    </row>
    <row r="43" spans="1:15" x14ac:dyDescent="0.4">
      <c r="A43" s="39">
        <v>35</v>
      </c>
      <c r="B43" s="95" t="s">
        <v>348</v>
      </c>
      <c r="C43" s="30">
        <v>2</v>
      </c>
      <c r="D43" s="30" t="s">
        <v>328</v>
      </c>
      <c r="E43" s="30" t="s">
        <v>9</v>
      </c>
      <c r="F43" s="30" t="s">
        <v>3</v>
      </c>
      <c r="G43" s="42">
        <v>2544</v>
      </c>
      <c r="H43" s="48" t="s">
        <v>334</v>
      </c>
      <c r="I43" s="30">
        <v>40</v>
      </c>
      <c r="J43" s="54">
        <v>25500</v>
      </c>
      <c r="K43" s="54">
        <v>3</v>
      </c>
      <c r="L43" s="54">
        <v>500</v>
      </c>
      <c r="M43" s="59">
        <f t="shared" si="5"/>
        <v>43</v>
      </c>
      <c r="N43" s="59">
        <f t="shared" si="5"/>
        <v>26000</v>
      </c>
      <c r="O43" s="31"/>
    </row>
    <row r="44" spans="1:15" x14ac:dyDescent="0.4">
      <c r="A44" s="30">
        <v>36</v>
      </c>
      <c r="B44" s="95" t="s">
        <v>349</v>
      </c>
      <c r="C44" s="30">
        <v>4</v>
      </c>
      <c r="D44" s="30" t="s">
        <v>96</v>
      </c>
      <c r="E44" s="30" t="s">
        <v>9</v>
      </c>
      <c r="F44" s="30" t="s">
        <v>3</v>
      </c>
      <c r="G44" s="42">
        <v>2545</v>
      </c>
      <c r="H44" s="48" t="s">
        <v>335</v>
      </c>
      <c r="I44" s="30">
        <v>78</v>
      </c>
      <c r="J44" s="54">
        <v>150400</v>
      </c>
      <c r="K44" s="54">
        <v>5</v>
      </c>
      <c r="L44" s="54">
        <v>400</v>
      </c>
      <c r="M44" s="59">
        <f t="shared" si="5"/>
        <v>83</v>
      </c>
      <c r="N44" s="59">
        <f t="shared" si="5"/>
        <v>150800</v>
      </c>
      <c r="O44" s="31"/>
    </row>
    <row r="45" spans="1:15" ht="21.6" thickBot="1" x14ac:dyDescent="0.45">
      <c r="A45" s="37"/>
      <c r="B45" s="172"/>
      <c r="C45" s="37"/>
      <c r="D45" s="37" t="s">
        <v>2</v>
      </c>
      <c r="E45" s="38"/>
      <c r="F45" s="38"/>
      <c r="G45" s="37"/>
      <c r="H45" s="38"/>
      <c r="I45" s="37"/>
      <c r="J45" s="57">
        <f>SUM(J26:J44)</f>
        <v>1944159</v>
      </c>
      <c r="K45" s="211">
        <f t="shared" ref="K45:N45" si="6">SUM(K26:K44)</f>
        <v>132</v>
      </c>
      <c r="L45" s="57">
        <f t="shared" si="6"/>
        <v>9600</v>
      </c>
      <c r="M45" s="57">
        <f t="shared" si="6"/>
        <v>1178</v>
      </c>
      <c r="N45" s="57">
        <f t="shared" si="6"/>
        <v>1953759</v>
      </c>
      <c r="O45" s="152"/>
    </row>
    <row r="46" spans="1:15" x14ac:dyDescent="0.4">
      <c r="A46" s="50">
        <v>37</v>
      </c>
      <c r="B46" s="173" t="s">
        <v>105</v>
      </c>
      <c r="C46" s="39">
        <v>1</v>
      </c>
      <c r="D46" s="100" t="s">
        <v>106</v>
      </c>
      <c r="E46" s="29" t="s">
        <v>12</v>
      </c>
      <c r="F46" s="29" t="s">
        <v>3</v>
      </c>
      <c r="G46" s="29" t="s">
        <v>107</v>
      </c>
      <c r="H46" s="35" t="s">
        <v>108</v>
      </c>
      <c r="I46" s="29">
        <v>276</v>
      </c>
      <c r="J46" s="53">
        <v>199100</v>
      </c>
      <c r="K46" s="55">
        <v>35</v>
      </c>
      <c r="L46" s="53">
        <v>1750</v>
      </c>
      <c r="M46" s="59">
        <f t="shared" ref="M46:N50" si="7">I46+K46</f>
        <v>311</v>
      </c>
      <c r="N46" s="59">
        <f t="shared" si="7"/>
        <v>200850</v>
      </c>
      <c r="O46" s="35"/>
    </row>
    <row r="47" spans="1:15" x14ac:dyDescent="0.4">
      <c r="A47" s="4">
        <v>38</v>
      </c>
      <c r="B47" s="98" t="s">
        <v>109</v>
      </c>
      <c r="C47" s="30">
        <v>4</v>
      </c>
      <c r="D47" s="30" t="s">
        <v>110</v>
      </c>
      <c r="E47" s="30" t="s">
        <v>12</v>
      </c>
      <c r="F47" s="30" t="s">
        <v>3</v>
      </c>
      <c r="G47" s="30" t="s">
        <v>111</v>
      </c>
      <c r="H47" s="31" t="s">
        <v>112</v>
      </c>
      <c r="I47" s="30">
        <v>135</v>
      </c>
      <c r="J47" s="54">
        <v>79000</v>
      </c>
      <c r="K47" s="56">
        <v>22</v>
      </c>
      <c r="L47" s="54">
        <v>1100</v>
      </c>
      <c r="M47" s="59">
        <f t="shared" si="7"/>
        <v>157</v>
      </c>
      <c r="N47" s="59">
        <f t="shared" si="7"/>
        <v>80100</v>
      </c>
      <c r="O47" s="31"/>
    </row>
    <row r="48" spans="1:15" x14ac:dyDescent="0.4">
      <c r="A48" s="50">
        <v>39</v>
      </c>
      <c r="B48" s="98" t="s">
        <v>113</v>
      </c>
      <c r="C48" s="30">
        <v>3</v>
      </c>
      <c r="D48" s="30" t="s">
        <v>110</v>
      </c>
      <c r="E48" s="30" t="s">
        <v>12</v>
      </c>
      <c r="F48" s="30" t="s">
        <v>3</v>
      </c>
      <c r="G48" s="30" t="s">
        <v>114</v>
      </c>
      <c r="H48" s="31" t="s">
        <v>115</v>
      </c>
      <c r="I48" s="30">
        <v>110</v>
      </c>
      <c r="J48" s="54">
        <v>17000</v>
      </c>
      <c r="K48" s="56">
        <v>15</v>
      </c>
      <c r="L48" s="54">
        <v>750</v>
      </c>
      <c r="M48" s="59">
        <f t="shared" si="7"/>
        <v>125</v>
      </c>
      <c r="N48" s="59">
        <f t="shared" si="7"/>
        <v>17750</v>
      </c>
      <c r="O48" s="31"/>
    </row>
    <row r="49" spans="1:15" x14ac:dyDescent="0.4">
      <c r="A49" s="4">
        <v>40</v>
      </c>
      <c r="B49" s="98" t="s">
        <v>116</v>
      </c>
      <c r="C49" s="30">
        <v>9</v>
      </c>
      <c r="D49" s="30" t="s">
        <v>106</v>
      </c>
      <c r="E49" s="30" t="s">
        <v>12</v>
      </c>
      <c r="F49" s="30" t="s">
        <v>3</v>
      </c>
      <c r="G49" s="30" t="s">
        <v>117</v>
      </c>
      <c r="H49" s="31" t="s">
        <v>118</v>
      </c>
      <c r="I49" s="30">
        <v>109</v>
      </c>
      <c r="J49" s="54">
        <v>25000</v>
      </c>
      <c r="K49" s="56">
        <v>10</v>
      </c>
      <c r="L49" s="54">
        <v>500</v>
      </c>
      <c r="M49" s="59">
        <f t="shared" si="7"/>
        <v>119</v>
      </c>
      <c r="N49" s="59">
        <f t="shared" si="7"/>
        <v>25500</v>
      </c>
      <c r="O49" s="31"/>
    </row>
    <row r="50" spans="1:15" x14ac:dyDescent="0.4">
      <c r="A50" s="50">
        <v>41</v>
      </c>
      <c r="B50" s="98" t="s">
        <v>119</v>
      </c>
      <c r="C50" s="30">
        <v>5</v>
      </c>
      <c r="D50" s="30" t="s">
        <v>12</v>
      </c>
      <c r="E50" s="30" t="s">
        <v>12</v>
      </c>
      <c r="F50" s="30" t="s">
        <v>3</v>
      </c>
      <c r="G50" s="30" t="s">
        <v>120</v>
      </c>
      <c r="H50" s="31" t="s">
        <v>121</v>
      </c>
      <c r="I50" s="30">
        <v>10</v>
      </c>
      <c r="J50" s="56">
        <v>400</v>
      </c>
      <c r="K50" s="56">
        <v>10</v>
      </c>
      <c r="L50" s="56">
        <v>400</v>
      </c>
      <c r="M50" s="59">
        <f t="shared" si="7"/>
        <v>20</v>
      </c>
      <c r="N50" s="59">
        <f t="shared" si="7"/>
        <v>800</v>
      </c>
      <c r="O50" s="31"/>
    </row>
    <row r="51" spans="1:15" ht="21.6" thickBot="1" x14ac:dyDescent="0.45">
      <c r="A51" s="38"/>
      <c r="B51" s="172"/>
      <c r="C51" s="37"/>
      <c r="D51" s="37" t="s">
        <v>2</v>
      </c>
      <c r="E51" s="38"/>
      <c r="F51" s="38"/>
      <c r="G51" s="37"/>
      <c r="H51" s="38"/>
      <c r="I51" s="37"/>
      <c r="J51" s="57">
        <f>SUM(J46:J50)</f>
        <v>320500</v>
      </c>
      <c r="K51" s="211">
        <f t="shared" ref="K51:N51" si="8">SUM(K46:K50)</f>
        <v>92</v>
      </c>
      <c r="L51" s="57">
        <f t="shared" si="8"/>
        <v>4500</v>
      </c>
      <c r="M51" s="57">
        <f t="shared" si="8"/>
        <v>732</v>
      </c>
      <c r="N51" s="57">
        <f t="shared" si="8"/>
        <v>325000</v>
      </c>
      <c r="O51" s="152"/>
    </row>
    <row r="52" spans="1:15" x14ac:dyDescent="0.4">
      <c r="A52" s="39">
        <v>42</v>
      </c>
      <c r="B52" s="173" t="s">
        <v>122</v>
      </c>
      <c r="C52" s="39">
        <v>12</v>
      </c>
      <c r="D52" s="100" t="s">
        <v>123</v>
      </c>
      <c r="E52" s="29" t="s">
        <v>8</v>
      </c>
      <c r="F52" s="29" t="s">
        <v>3</v>
      </c>
      <c r="G52" s="29">
        <v>2566</v>
      </c>
      <c r="H52" s="35" t="s">
        <v>124</v>
      </c>
      <c r="I52" s="29">
        <v>82</v>
      </c>
      <c r="J52" s="53">
        <v>3700</v>
      </c>
      <c r="K52" s="55">
        <v>25</v>
      </c>
      <c r="L52" s="53">
        <v>1250</v>
      </c>
      <c r="M52" s="59">
        <f t="shared" ref="M52:N58" si="9">I52+K52</f>
        <v>107</v>
      </c>
      <c r="N52" s="59">
        <f t="shared" si="9"/>
        <v>4950</v>
      </c>
      <c r="O52" s="35"/>
    </row>
    <row r="53" spans="1:15" x14ac:dyDescent="0.4">
      <c r="A53" s="30">
        <v>43</v>
      </c>
      <c r="B53" s="98" t="s">
        <v>125</v>
      </c>
      <c r="C53" s="42">
        <v>6</v>
      </c>
      <c r="D53" s="101" t="s">
        <v>126</v>
      </c>
      <c r="E53" s="30" t="s">
        <v>8</v>
      </c>
      <c r="F53" s="30" t="s">
        <v>3</v>
      </c>
      <c r="G53" s="30">
        <v>2566</v>
      </c>
      <c r="H53" s="31" t="s">
        <v>127</v>
      </c>
      <c r="I53" s="30">
        <v>68</v>
      </c>
      <c r="J53" s="54">
        <v>2700</v>
      </c>
      <c r="K53" s="56">
        <v>30</v>
      </c>
      <c r="L53" s="54">
        <v>1500</v>
      </c>
      <c r="M53" s="59">
        <f t="shared" si="9"/>
        <v>98</v>
      </c>
      <c r="N53" s="59">
        <f t="shared" si="9"/>
        <v>4200</v>
      </c>
      <c r="O53" s="31"/>
    </row>
    <row r="54" spans="1:15" x14ac:dyDescent="0.4">
      <c r="A54" s="39">
        <v>44</v>
      </c>
      <c r="B54" s="98" t="s">
        <v>128</v>
      </c>
      <c r="C54" s="42">
        <v>9</v>
      </c>
      <c r="D54" s="101" t="s">
        <v>123</v>
      </c>
      <c r="E54" s="30" t="s">
        <v>8</v>
      </c>
      <c r="F54" s="30" t="s">
        <v>3</v>
      </c>
      <c r="G54" s="30">
        <v>2566</v>
      </c>
      <c r="H54" s="31" t="s">
        <v>129</v>
      </c>
      <c r="I54" s="30">
        <v>67</v>
      </c>
      <c r="J54" s="54">
        <v>3340</v>
      </c>
      <c r="K54" s="56">
        <v>18</v>
      </c>
      <c r="L54" s="54">
        <v>900</v>
      </c>
      <c r="M54" s="59">
        <f t="shared" si="9"/>
        <v>85</v>
      </c>
      <c r="N54" s="59">
        <f t="shared" si="9"/>
        <v>4240</v>
      </c>
      <c r="O54" s="31"/>
    </row>
    <row r="55" spans="1:15" x14ac:dyDescent="0.4">
      <c r="A55" s="30">
        <v>45</v>
      </c>
      <c r="B55" s="98" t="s">
        <v>130</v>
      </c>
      <c r="C55" s="42">
        <v>1</v>
      </c>
      <c r="D55" s="101" t="s">
        <v>131</v>
      </c>
      <c r="E55" s="30" t="s">
        <v>8</v>
      </c>
      <c r="F55" s="30" t="s">
        <v>3</v>
      </c>
      <c r="G55" s="30">
        <v>2566</v>
      </c>
      <c r="H55" s="31" t="s">
        <v>132</v>
      </c>
      <c r="I55" s="30">
        <v>68</v>
      </c>
      <c r="J55" s="54">
        <v>2400</v>
      </c>
      <c r="K55" s="56">
        <v>22</v>
      </c>
      <c r="L55" s="54">
        <v>1320</v>
      </c>
      <c r="M55" s="59">
        <f t="shared" si="9"/>
        <v>90</v>
      </c>
      <c r="N55" s="59">
        <f t="shared" si="9"/>
        <v>3720</v>
      </c>
      <c r="O55" s="31"/>
    </row>
    <row r="56" spans="1:15" x14ac:dyDescent="0.4">
      <c r="A56" s="39">
        <v>46</v>
      </c>
      <c r="B56" s="98" t="s">
        <v>133</v>
      </c>
      <c r="C56" s="42">
        <v>4</v>
      </c>
      <c r="D56" s="101" t="s">
        <v>134</v>
      </c>
      <c r="E56" s="30" t="s">
        <v>8</v>
      </c>
      <c r="F56" s="30" t="s">
        <v>3</v>
      </c>
      <c r="G56" s="30">
        <v>2566</v>
      </c>
      <c r="H56" s="31" t="s">
        <v>135</v>
      </c>
      <c r="I56" s="30">
        <v>77</v>
      </c>
      <c r="J56" s="54">
        <v>4340</v>
      </c>
      <c r="K56" s="56">
        <v>36</v>
      </c>
      <c r="L56" s="54">
        <v>1800</v>
      </c>
      <c r="M56" s="59">
        <f t="shared" si="9"/>
        <v>113</v>
      </c>
      <c r="N56" s="59">
        <f t="shared" si="9"/>
        <v>6140</v>
      </c>
      <c r="O56" s="31"/>
    </row>
    <row r="57" spans="1:15" x14ac:dyDescent="0.4">
      <c r="A57" s="30">
        <v>47</v>
      </c>
      <c r="B57" s="98" t="s">
        <v>136</v>
      </c>
      <c r="C57" s="42">
        <v>4</v>
      </c>
      <c r="D57" s="101" t="s">
        <v>137</v>
      </c>
      <c r="E57" s="30" t="s">
        <v>8</v>
      </c>
      <c r="F57" s="30" t="s">
        <v>3</v>
      </c>
      <c r="G57" s="30">
        <v>2566</v>
      </c>
      <c r="H57" s="31" t="s">
        <v>138</v>
      </c>
      <c r="I57" s="30">
        <v>88</v>
      </c>
      <c r="J57" s="54">
        <v>2820</v>
      </c>
      <c r="K57" s="56">
        <v>35</v>
      </c>
      <c r="L57" s="54">
        <v>1750</v>
      </c>
      <c r="M57" s="59">
        <f t="shared" si="9"/>
        <v>123</v>
      </c>
      <c r="N57" s="59">
        <f t="shared" si="9"/>
        <v>4570</v>
      </c>
      <c r="O57" s="31"/>
    </row>
    <row r="58" spans="1:15" x14ac:dyDescent="0.4">
      <c r="A58" s="39">
        <v>48</v>
      </c>
      <c r="B58" s="98" t="s">
        <v>139</v>
      </c>
      <c r="C58" s="42">
        <v>11</v>
      </c>
      <c r="D58" s="101" t="s">
        <v>123</v>
      </c>
      <c r="E58" s="30" t="s">
        <v>8</v>
      </c>
      <c r="F58" s="30" t="s">
        <v>3</v>
      </c>
      <c r="G58" s="30">
        <v>2566</v>
      </c>
      <c r="H58" s="31" t="s">
        <v>140</v>
      </c>
      <c r="I58" s="30">
        <v>113</v>
      </c>
      <c r="J58" s="54">
        <v>7350</v>
      </c>
      <c r="K58" s="56">
        <v>30</v>
      </c>
      <c r="L58" s="54">
        <v>1500</v>
      </c>
      <c r="M58" s="59">
        <f t="shared" si="9"/>
        <v>143</v>
      </c>
      <c r="N58" s="59">
        <f t="shared" si="9"/>
        <v>8850</v>
      </c>
      <c r="O58" s="31"/>
    </row>
    <row r="59" spans="1:15" ht="21.6" thickBot="1" x14ac:dyDescent="0.45">
      <c r="A59" s="38"/>
      <c r="B59" s="172"/>
      <c r="C59" s="37"/>
      <c r="D59" s="37" t="s">
        <v>2</v>
      </c>
      <c r="E59" s="38"/>
      <c r="F59" s="38"/>
      <c r="G59" s="37"/>
      <c r="H59" s="38"/>
      <c r="I59" s="37"/>
      <c r="J59" s="57">
        <f>SUM(J52:J58)</f>
        <v>26650</v>
      </c>
      <c r="K59" s="211">
        <f t="shared" ref="K59:N59" si="10">SUM(K52:K58)</f>
        <v>196</v>
      </c>
      <c r="L59" s="57">
        <f t="shared" si="10"/>
        <v>10020</v>
      </c>
      <c r="M59" s="57">
        <f t="shared" si="10"/>
        <v>759</v>
      </c>
      <c r="N59" s="57">
        <f t="shared" si="10"/>
        <v>36670</v>
      </c>
      <c r="O59" s="152"/>
    </row>
    <row r="60" spans="1:15" ht="21.6" thickBot="1" x14ac:dyDescent="0.45">
      <c r="A60" s="127"/>
      <c r="B60" s="175"/>
      <c r="C60" s="189"/>
      <c r="D60" s="187" t="s">
        <v>169</v>
      </c>
      <c r="E60" s="128"/>
      <c r="F60" s="128"/>
      <c r="G60" s="129"/>
      <c r="H60" s="128"/>
      <c r="I60" s="129"/>
      <c r="J60" s="130">
        <f>J15+J25+J45+J51+J59</f>
        <v>16602699</v>
      </c>
      <c r="K60" s="221">
        <f>K15+K25+K45+K51+K59</f>
        <v>550</v>
      </c>
      <c r="L60" s="130">
        <f t="shared" ref="L60:N60" si="11">L15+L25+L45+L51+L59</f>
        <v>30620</v>
      </c>
      <c r="M60" s="130">
        <f t="shared" si="11"/>
        <v>6126</v>
      </c>
      <c r="N60" s="130">
        <f t="shared" si="11"/>
        <v>16633319</v>
      </c>
      <c r="O60" s="35"/>
    </row>
    <row r="62" spans="1:15" x14ac:dyDescent="0.4">
      <c r="A62" s="159"/>
      <c r="B62" s="158"/>
      <c r="C62" s="159"/>
      <c r="D62" s="160"/>
      <c r="E62" s="160"/>
      <c r="F62" s="160"/>
      <c r="G62" s="160"/>
      <c r="I62" s="3"/>
      <c r="J62" s="161"/>
      <c r="K62" s="162"/>
      <c r="L62" s="162"/>
      <c r="M62" s="162"/>
      <c r="N62" s="162"/>
    </row>
    <row r="63" spans="1:15" x14ac:dyDescent="0.4">
      <c r="A63" s="160"/>
      <c r="B63" s="158"/>
      <c r="C63" s="160"/>
      <c r="D63" s="160"/>
      <c r="E63" s="160"/>
      <c r="F63" s="160"/>
      <c r="G63" s="160"/>
    </row>
    <row r="64" spans="1:15" x14ac:dyDescent="0.4">
      <c r="A64" s="141"/>
      <c r="B64" s="140"/>
      <c r="C64" s="141"/>
      <c r="D64" s="142"/>
      <c r="E64" s="142"/>
      <c r="F64" s="142"/>
      <c r="G64" s="143"/>
      <c r="H64" s="140"/>
      <c r="I64" s="144"/>
      <c r="J64" s="145"/>
      <c r="K64" s="209"/>
      <c r="L64" s="209"/>
      <c r="M64" s="209"/>
      <c r="N64" s="209"/>
    </row>
    <row r="65" spans="1:14" x14ac:dyDescent="0.4">
      <c r="A65" s="142"/>
      <c r="B65" s="140"/>
      <c r="C65" s="142"/>
      <c r="D65" s="142"/>
      <c r="E65" s="142"/>
      <c r="F65" s="142"/>
      <c r="G65" s="143"/>
      <c r="H65" s="148"/>
      <c r="I65" s="97"/>
      <c r="J65" s="145"/>
      <c r="K65" s="144"/>
      <c r="L65" s="146"/>
      <c r="M65" s="144"/>
      <c r="N65" s="147"/>
    </row>
    <row r="66" spans="1:14" x14ac:dyDescent="0.4">
      <c r="A66" s="142"/>
      <c r="B66" s="140"/>
      <c r="C66" s="142"/>
      <c r="D66" s="142"/>
      <c r="E66" s="142"/>
      <c r="F66" s="142"/>
      <c r="G66" s="149"/>
      <c r="H66" s="140"/>
      <c r="I66" s="144"/>
      <c r="J66" s="145"/>
      <c r="K66" s="144"/>
      <c r="L66" s="146"/>
      <c r="M66" s="144"/>
      <c r="N66" s="147"/>
    </row>
    <row r="67" spans="1:14" x14ac:dyDescent="0.4">
      <c r="A67" s="141"/>
      <c r="B67" s="140"/>
      <c r="C67" s="142"/>
      <c r="D67" s="142"/>
      <c r="E67" s="142"/>
      <c r="F67" s="142"/>
      <c r="G67" s="149"/>
      <c r="H67" s="140"/>
      <c r="I67" s="144"/>
      <c r="J67" s="150"/>
      <c r="K67" s="144"/>
      <c r="L67" s="146"/>
      <c r="M67" s="144"/>
      <c r="N67" s="147"/>
    </row>
    <row r="68" spans="1:14" x14ac:dyDescent="0.4">
      <c r="A68" s="142"/>
      <c r="B68" s="140"/>
      <c r="C68" s="142"/>
      <c r="D68" s="142"/>
      <c r="E68" s="142"/>
      <c r="F68" s="142"/>
      <c r="G68" s="149"/>
      <c r="H68" s="140"/>
      <c r="I68" s="144"/>
      <c r="J68" s="150"/>
      <c r="K68" s="144"/>
      <c r="L68" s="146"/>
      <c r="M68" s="144"/>
      <c r="N68" s="147"/>
    </row>
    <row r="69" spans="1:14" x14ac:dyDescent="0.4">
      <c r="A69" s="141"/>
      <c r="B69" s="140"/>
      <c r="C69" s="142"/>
      <c r="D69" s="142"/>
      <c r="E69" s="142"/>
      <c r="F69" s="142"/>
      <c r="G69" s="149"/>
      <c r="H69" s="140"/>
      <c r="I69" s="144"/>
      <c r="J69" s="150"/>
      <c r="K69" s="144"/>
      <c r="L69" s="146"/>
      <c r="M69" s="144"/>
      <c r="N69" s="147"/>
    </row>
    <row r="70" spans="1:14" x14ac:dyDescent="0.4">
      <c r="A70" s="142"/>
      <c r="B70" s="140"/>
      <c r="C70" s="142"/>
      <c r="D70" s="142"/>
      <c r="E70" s="142"/>
      <c r="F70" s="142"/>
      <c r="G70" s="149"/>
      <c r="H70" s="140"/>
      <c r="I70" s="144"/>
      <c r="J70" s="150"/>
      <c r="K70" s="144"/>
      <c r="L70" s="146"/>
      <c r="M70" s="144"/>
      <c r="N70" s="147"/>
    </row>
    <row r="71" spans="1:14" x14ac:dyDescent="0.4">
      <c r="A71" s="142"/>
      <c r="B71" s="140"/>
      <c r="C71" s="142"/>
      <c r="D71" s="142"/>
      <c r="E71" s="142"/>
      <c r="F71" s="142"/>
      <c r="G71" s="149"/>
      <c r="H71" s="140"/>
      <c r="I71" s="144"/>
      <c r="J71" s="150"/>
      <c r="K71" s="144"/>
      <c r="L71" s="150"/>
      <c r="M71" s="144"/>
      <c r="N71" s="147"/>
    </row>
    <row r="72" spans="1:14" x14ac:dyDescent="0.4">
      <c r="A72" s="142"/>
      <c r="B72" s="140"/>
      <c r="C72" s="142"/>
      <c r="D72" s="142"/>
      <c r="E72" s="142"/>
      <c r="F72" s="142"/>
      <c r="G72" s="149"/>
      <c r="H72" s="140"/>
      <c r="I72" s="144"/>
      <c r="J72" s="150"/>
      <c r="K72" s="144"/>
      <c r="L72" s="150"/>
      <c r="M72" s="144"/>
      <c r="N72" s="147"/>
    </row>
    <row r="73" spans="1:14" x14ac:dyDescent="0.4">
      <c r="A73" s="141"/>
      <c r="B73" s="140"/>
      <c r="C73" s="142"/>
      <c r="D73" s="142"/>
      <c r="E73" s="142"/>
      <c r="F73" s="142"/>
      <c r="G73" s="149"/>
      <c r="H73" s="140"/>
      <c r="I73" s="144"/>
      <c r="J73" s="150"/>
      <c r="K73" s="144"/>
      <c r="L73" s="150"/>
      <c r="M73" s="144"/>
      <c r="N73" s="147"/>
    </row>
  </sheetData>
  <mergeCells count="12">
    <mergeCell ref="B15:H15"/>
    <mergeCell ref="B25:H25"/>
    <mergeCell ref="A1:O1"/>
    <mergeCell ref="A2:O2"/>
    <mergeCell ref="A4:A6"/>
    <mergeCell ref="B4:B6"/>
    <mergeCell ref="C4:C6"/>
    <mergeCell ref="D4:D6"/>
    <mergeCell ref="E4:E6"/>
    <mergeCell ref="F4:F6"/>
    <mergeCell ref="I4:N4"/>
    <mergeCell ref="O4:O6"/>
  </mergeCells>
  <pageMargins left="0.7" right="0.7" top="0.75" bottom="0.75" header="0.3" footer="0.3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C7169-50A9-4C92-8B78-FFBDFDCBBABD}">
  <sheetPr>
    <tabColor rgb="FFFFFF00"/>
  </sheetPr>
  <dimension ref="A1:N31"/>
  <sheetViews>
    <sheetView workbookViewId="0">
      <selection activeCell="M8" sqref="M8:M9"/>
    </sheetView>
  </sheetViews>
  <sheetFormatPr defaultColWidth="9" defaultRowHeight="19.8" x14ac:dyDescent="0.6"/>
  <cols>
    <col min="1" max="1" width="5.8984375" style="34" customWidth="1"/>
    <col min="2" max="2" width="13.59765625" style="6" customWidth="1"/>
    <col min="3" max="3" width="15.09765625" style="6" customWidth="1"/>
    <col min="4" max="4" width="6.5" style="6" customWidth="1"/>
    <col min="5" max="6" width="9" style="6"/>
    <col min="7" max="7" width="16.8984375" style="6" customWidth="1"/>
    <col min="8" max="8" width="16.69921875" style="6" customWidth="1"/>
    <col min="9" max="9" width="12" style="6" customWidth="1"/>
    <col min="10" max="10" width="19.3984375" style="6" customWidth="1"/>
    <col min="11" max="11" width="9.69921875" style="6" customWidth="1"/>
    <col min="12" max="12" width="12.59765625" style="6" customWidth="1"/>
    <col min="13" max="13" width="22" style="6" customWidth="1"/>
    <col min="14" max="14" width="8.5" style="6" customWidth="1"/>
    <col min="15" max="16384" width="9" style="6"/>
  </cols>
  <sheetData>
    <row r="1" spans="1:14" x14ac:dyDescent="0.6">
      <c r="C1" s="531" t="s">
        <v>186</v>
      </c>
      <c r="D1" s="531"/>
      <c r="E1" s="531"/>
      <c r="F1" s="531"/>
      <c r="G1" s="531"/>
      <c r="H1" s="531"/>
      <c r="I1" s="531"/>
      <c r="J1" s="531"/>
      <c r="K1" s="531"/>
      <c r="L1" s="531"/>
    </row>
    <row r="2" spans="1:14" x14ac:dyDescent="0.6">
      <c r="C2" s="531" t="s">
        <v>598</v>
      </c>
      <c r="D2" s="531"/>
      <c r="E2" s="531"/>
      <c r="F2" s="531"/>
      <c r="G2" s="531"/>
      <c r="H2" s="531"/>
      <c r="I2" s="531"/>
      <c r="J2" s="531"/>
      <c r="K2" s="531"/>
      <c r="L2" s="531"/>
    </row>
    <row r="3" spans="1:14" x14ac:dyDescent="0.6">
      <c r="G3" s="531"/>
      <c r="H3" s="531"/>
      <c r="I3" s="531"/>
    </row>
    <row r="4" spans="1:14" x14ac:dyDescent="0.6">
      <c r="A4" s="630" t="s">
        <v>0</v>
      </c>
      <c r="B4" s="632" t="s">
        <v>187</v>
      </c>
      <c r="C4" s="633"/>
      <c r="D4" s="630" t="s">
        <v>34</v>
      </c>
      <c r="E4" s="630" t="s">
        <v>35</v>
      </c>
      <c r="F4" s="630" t="s">
        <v>4</v>
      </c>
      <c r="G4" s="632" t="s">
        <v>188</v>
      </c>
      <c r="H4" s="636"/>
      <c r="I4" s="115" t="s">
        <v>189</v>
      </c>
      <c r="J4" s="115" t="s">
        <v>190</v>
      </c>
      <c r="K4" s="115" t="s">
        <v>191</v>
      </c>
      <c r="L4" s="115" t="s">
        <v>192</v>
      </c>
      <c r="M4" s="116" t="s">
        <v>193</v>
      </c>
      <c r="N4" s="633" t="s">
        <v>194</v>
      </c>
    </row>
    <row r="5" spans="1:14" x14ac:dyDescent="0.6">
      <c r="A5" s="631"/>
      <c r="B5" s="634"/>
      <c r="C5" s="635"/>
      <c r="D5" s="631"/>
      <c r="E5" s="631"/>
      <c r="F5" s="631"/>
      <c r="G5" s="634"/>
      <c r="H5" s="637"/>
      <c r="I5" s="117" t="s">
        <v>43</v>
      </c>
      <c r="J5" s="117" t="s">
        <v>195</v>
      </c>
      <c r="K5" s="117" t="s">
        <v>196</v>
      </c>
      <c r="L5" s="117" t="s">
        <v>197</v>
      </c>
      <c r="M5" s="118" t="s">
        <v>198</v>
      </c>
      <c r="N5" s="635"/>
    </row>
    <row r="6" spans="1:14" x14ac:dyDescent="0.6">
      <c r="A6" s="566">
        <v>1</v>
      </c>
      <c r="B6" s="568"/>
      <c r="C6" s="569"/>
      <c r="D6" s="566"/>
      <c r="E6" s="566"/>
      <c r="F6" s="566"/>
      <c r="G6" s="638"/>
      <c r="H6" s="639"/>
      <c r="I6" s="79"/>
      <c r="J6" s="642"/>
      <c r="K6" s="566"/>
      <c r="L6" s="566"/>
      <c r="M6" s="629"/>
      <c r="N6" s="643"/>
    </row>
    <row r="7" spans="1:14" x14ac:dyDescent="0.6">
      <c r="A7" s="567"/>
      <c r="B7" s="577"/>
      <c r="C7" s="578"/>
      <c r="D7" s="567"/>
      <c r="E7" s="567"/>
      <c r="F7" s="567"/>
      <c r="G7" s="640"/>
      <c r="H7" s="641"/>
      <c r="I7" s="80"/>
      <c r="J7" s="627"/>
      <c r="K7" s="567"/>
      <c r="L7" s="567"/>
      <c r="M7" s="629"/>
      <c r="N7" s="617"/>
    </row>
    <row r="8" spans="1:14" ht="23.4" x14ac:dyDescent="0.6">
      <c r="A8" s="566">
        <v>2</v>
      </c>
      <c r="B8" s="568"/>
      <c r="C8" s="569"/>
      <c r="D8" s="566"/>
      <c r="E8" s="566"/>
      <c r="F8" s="566"/>
      <c r="G8" s="638"/>
      <c r="H8" s="639"/>
      <c r="I8" s="14"/>
      <c r="J8" s="642"/>
      <c r="K8" s="566"/>
      <c r="L8" s="566"/>
      <c r="M8" s="566"/>
      <c r="N8" s="84"/>
    </row>
    <row r="9" spans="1:14" ht="23.4" x14ac:dyDescent="0.6">
      <c r="A9" s="567"/>
      <c r="B9" s="577"/>
      <c r="C9" s="578"/>
      <c r="D9" s="567"/>
      <c r="E9" s="567"/>
      <c r="F9" s="567"/>
      <c r="G9" s="640"/>
      <c r="H9" s="641"/>
      <c r="I9" s="80"/>
      <c r="J9" s="627"/>
      <c r="K9" s="567"/>
      <c r="L9" s="567"/>
      <c r="M9" s="567"/>
      <c r="N9" s="35"/>
    </row>
    <row r="10" spans="1:14" ht="23.4" x14ac:dyDescent="0.6">
      <c r="A10" s="566">
        <v>3</v>
      </c>
      <c r="B10" s="568"/>
      <c r="C10" s="569"/>
      <c r="D10" s="566"/>
      <c r="E10" s="566"/>
      <c r="F10" s="566"/>
      <c r="G10" s="638"/>
      <c r="H10" s="639"/>
      <c r="I10" s="79"/>
      <c r="J10" s="642"/>
      <c r="K10" s="566"/>
      <c r="L10" s="566"/>
      <c r="M10" s="78"/>
      <c r="N10" s="84"/>
    </row>
    <row r="11" spans="1:14" ht="23.4" x14ac:dyDescent="0.6">
      <c r="A11" s="567"/>
      <c r="B11" s="584"/>
      <c r="C11" s="585"/>
      <c r="D11" s="581"/>
      <c r="E11" s="581"/>
      <c r="F11" s="581"/>
      <c r="G11" s="644"/>
      <c r="H11" s="645"/>
      <c r="I11" s="83"/>
      <c r="J11" s="626"/>
      <c r="K11" s="581"/>
      <c r="L11" s="581"/>
      <c r="M11" s="81"/>
      <c r="N11" s="35"/>
    </row>
    <row r="12" spans="1:14" ht="23.4" x14ac:dyDescent="0.6">
      <c r="A12" s="566">
        <v>4</v>
      </c>
      <c r="B12" s="568"/>
      <c r="C12" s="569"/>
      <c r="D12" s="566"/>
      <c r="E12" s="566"/>
      <c r="F12" s="566"/>
      <c r="G12" s="638"/>
      <c r="H12" s="639"/>
      <c r="I12" s="79"/>
      <c r="J12" s="642"/>
      <c r="K12" s="566"/>
      <c r="L12" s="566"/>
      <c r="M12" s="629"/>
      <c r="N12" s="84"/>
    </row>
    <row r="13" spans="1:14" ht="23.4" x14ac:dyDescent="0.6">
      <c r="A13" s="567"/>
      <c r="B13" s="577"/>
      <c r="C13" s="578"/>
      <c r="D13" s="567"/>
      <c r="E13" s="567"/>
      <c r="F13" s="567"/>
      <c r="G13" s="640"/>
      <c r="H13" s="641"/>
      <c r="I13" s="80"/>
      <c r="J13" s="627"/>
      <c r="K13" s="567"/>
      <c r="L13" s="567"/>
      <c r="M13" s="629"/>
      <c r="N13" s="35"/>
    </row>
    <row r="14" spans="1:14" ht="23.4" x14ac:dyDescent="0.6">
      <c r="A14" s="581">
        <v>5</v>
      </c>
      <c r="B14" s="584"/>
      <c r="C14" s="585"/>
      <c r="D14" s="581"/>
      <c r="E14" s="581"/>
      <c r="F14" s="581"/>
      <c r="G14" s="644"/>
      <c r="H14" s="645"/>
      <c r="I14" s="646"/>
      <c r="J14" s="626"/>
      <c r="K14" s="581"/>
      <c r="L14" s="581"/>
      <c r="M14" s="581"/>
      <c r="N14" s="84"/>
    </row>
    <row r="15" spans="1:14" ht="23.4" x14ac:dyDescent="0.6">
      <c r="A15" s="567"/>
      <c r="B15" s="577"/>
      <c r="C15" s="578"/>
      <c r="D15" s="567"/>
      <c r="E15" s="567"/>
      <c r="F15" s="567"/>
      <c r="G15" s="640"/>
      <c r="H15" s="641"/>
      <c r="I15" s="647"/>
      <c r="J15" s="627"/>
      <c r="K15" s="567"/>
      <c r="L15" s="567"/>
      <c r="M15" s="567"/>
      <c r="N15" s="35"/>
    </row>
    <row r="16" spans="1:14" ht="23.4" x14ac:dyDescent="0.6">
      <c r="A16" s="581">
        <v>6</v>
      </c>
      <c r="B16" s="584"/>
      <c r="C16" s="585"/>
      <c r="D16" s="581"/>
      <c r="E16" s="581"/>
      <c r="F16" s="581"/>
      <c r="G16" s="644"/>
      <c r="H16" s="645"/>
      <c r="I16" s="646"/>
      <c r="J16" s="626"/>
      <c r="K16" s="581"/>
      <c r="L16" s="581"/>
      <c r="M16" s="581"/>
      <c r="N16" s="84"/>
    </row>
    <row r="17" spans="1:14" ht="23.4" x14ac:dyDescent="0.6">
      <c r="A17" s="567"/>
      <c r="B17" s="577"/>
      <c r="C17" s="578"/>
      <c r="D17" s="567"/>
      <c r="E17" s="567"/>
      <c r="F17" s="567"/>
      <c r="G17" s="640"/>
      <c r="H17" s="641"/>
      <c r="I17" s="647"/>
      <c r="J17" s="627"/>
      <c r="K17" s="567"/>
      <c r="L17" s="567"/>
      <c r="M17" s="567"/>
      <c r="N17" s="35"/>
    </row>
    <row r="18" spans="1:14" ht="23.4" x14ac:dyDescent="0.6">
      <c r="A18" s="581">
        <v>7</v>
      </c>
      <c r="B18" s="584"/>
      <c r="C18" s="585"/>
      <c r="D18" s="581"/>
      <c r="E18" s="581"/>
      <c r="F18" s="581"/>
      <c r="G18" s="644"/>
      <c r="H18" s="645"/>
      <c r="I18" s="646"/>
      <c r="J18" s="626"/>
      <c r="K18" s="581"/>
      <c r="L18" s="581"/>
      <c r="M18" s="581"/>
      <c r="N18" s="84"/>
    </row>
    <row r="19" spans="1:14" ht="23.4" x14ac:dyDescent="0.6">
      <c r="A19" s="567"/>
      <c r="B19" s="577"/>
      <c r="C19" s="578"/>
      <c r="D19" s="567"/>
      <c r="E19" s="567"/>
      <c r="F19" s="567"/>
      <c r="G19" s="640"/>
      <c r="H19" s="641"/>
      <c r="I19" s="647"/>
      <c r="J19" s="627"/>
      <c r="K19" s="567"/>
      <c r="L19" s="567"/>
      <c r="M19" s="567"/>
      <c r="N19" s="35"/>
    </row>
    <row r="20" spans="1:14" ht="23.4" x14ac:dyDescent="0.6">
      <c r="A20" s="581">
        <v>8</v>
      </c>
      <c r="B20" s="584"/>
      <c r="C20" s="585"/>
      <c r="D20" s="581"/>
      <c r="E20" s="581"/>
      <c r="F20" s="581"/>
      <c r="G20" s="644"/>
      <c r="H20" s="645"/>
      <c r="I20" s="79"/>
      <c r="J20" s="626"/>
      <c r="K20" s="581"/>
      <c r="L20" s="581"/>
      <c r="M20" s="581"/>
      <c r="N20" s="84"/>
    </row>
    <row r="21" spans="1:14" ht="23.4" x14ac:dyDescent="0.6">
      <c r="A21" s="581"/>
      <c r="B21" s="577"/>
      <c r="C21" s="578"/>
      <c r="D21" s="581"/>
      <c r="E21" s="581"/>
      <c r="F21" s="581"/>
      <c r="G21" s="644"/>
      <c r="H21" s="645"/>
      <c r="I21" s="80"/>
      <c r="J21" s="626"/>
      <c r="K21" s="581"/>
      <c r="L21" s="581"/>
      <c r="M21" s="581"/>
      <c r="N21" s="35"/>
    </row>
    <row r="22" spans="1:14" ht="23.4" x14ac:dyDescent="0.6">
      <c r="A22" s="14">
        <v>9</v>
      </c>
      <c r="B22" s="648"/>
      <c r="C22" s="648"/>
      <c r="D22" s="14"/>
      <c r="E22" s="566"/>
      <c r="F22" s="566"/>
      <c r="G22" s="649"/>
      <c r="H22" s="649"/>
      <c r="I22" s="79"/>
      <c r="J22" s="124"/>
      <c r="K22" s="566"/>
      <c r="L22" s="566"/>
      <c r="M22" s="566"/>
      <c r="N22" s="84"/>
    </row>
    <row r="23" spans="1:14" ht="23.4" x14ac:dyDescent="0.6">
      <c r="A23" s="32"/>
      <c r="B23" s="650"/>
      <c r="C23" s="650"/>
      <c r="D23" s="33"/>
      <c r="E23" s="567"/>
      <c r="F23" s="567"/>
      <c r="G23" s="576"/>
      <c r="H23" s="576"/>
      <c r="I23" s="80"/>
      <c r="J23" s="33"/>
      <c r="K23" s="567"/>
      <c r="L23" s="567"/>
      <c r="M23" s="567"/>
      <c r="N23" s="35"/>
    </row>
    <row r="24" spans="1:14" x14ac:dyDescent="0.6">
      <c r="A24" s="581">
        <v>10</v>
      </c>
      <c r="B24" s="584"/>
      <c r="C24" s="585"/>
      <c r="D24" s="581"/>
      <c r="E24" s="581"/>
      <c r="F24" s="581"/>
      <c r="G24" s="582"/>
      <c r="H24" s="583"/>
      <c r="I24" s="79"/>
      <c r="J24" s="626"/>
      <c r="K24" s="581"/>
      <c r="L24" s="581"/>
      <c r="M24" s="628"/>
      <c r="N24" s="616"/>
    </row>
    <row r="25" spans="1:14" x14ac:dyDescent="0.6">
      <c r="A25" s="567"/>
      <c r="B25" s="577"/>
      <c r="C25" s="578"/>
      <c r="D25" s="567"/>
      <c r="E25" s="567"/>
      <c r="F25" s="567"/>
      <c r="G25" s="572"/>
      <c r="H25" s="573"/>
      <c r="I25" s="80"/>
      <c r="J25" s="627"/>
      <c r="K25" s="567"/>
      <c r="L25" s="567"/>
      <c r="M25" s="629"/>
      <c r="N25" s="617"/>
    </row>
    <row r="26" spans="1:14" x14ac:dyDescent="0.6">
      <c r="A26" s="581">
        <v>11</v>
      </c>
      <c r="B26" s="584"/>
      <c r="C26" s="585"/>
      <c r="D26" s="618"/>
      <c r="E26" s="620"/>
      <c r="F26" s="620"/>
      <c r="G26" s="582"/>
      <c r="H26" s="583"/>
      <c r="I26" s="624"/>
      <c r="J26" s="620"/>
      <c r="K26" s="618"/>
      <c r="L26" s="618"/>
      <c r="M26" s="622"/>
      <c r="N26" s="616"/>
    </row>
    <row r="27" spans="1:14" x14ac:dyDescent="0.6">
      <c r="A27" s="567"/>
      <c r="B27" s="577"/>
      <c r="C27" s="578"/>
      <c r="D27" s="619"/>
      <c r="E27" s="621"/>
      <c r="F27" s="621"/>
      <c r="G27" s="572"/>
      <c r="H27" s="573"/>
      <c r="I27" s="625"/>
      <c r="J27" s="621"/>
      <c r="K27" s="619"/>
      <c r="L27" s="619"/>
      <c r="M27" s="623"/>
      <c r="N27" s="617"/>
    </row>
    <row r="28" spans="1:14" x14ac:dyDescent="0.6">
      <c r="A28" s="581">
        <v>12</v>
      </c>
      <c r="B28" s="584"/>
      <c r="C28" s="585"/>
      <c r="D28" s="618"/>
      <c r="E28" s="620"/>
      <c r="F28" s="620"/>
      <c r="G28" s="582"/>
      <c r="H28" s="583"/>
      <c r="I28" s="624"/>
      <c r="J28" s="620"/>
      <c r="K28" s="618"/>
      <c r="L28" s="618"/>
      <c r="M28" s="622"/>
      <c r="N28" s="616"/>
    </row>
    <row r="29" spans="1:14" x14ac:dyDescent="0.6">
      <c r="A29" s="567"/>
      <c r="B29" s="577"/>
      <c r="C29" s="578"/>
      <c r="D29" s="619"/>
      <c r="E29" s="621"/>
      <c r="F29" s="621"/>
      <c r="G29" s="572"/>
      <c r="H29" s="573"/>
      <c r="I29" s="625"/>
      <c r="J29" s="621"/>
      <c r="K29" s="619"/>
      <c r="L29" s="619"/>
      <c r="M29" s="623"/>
      <c r="N29" s="617"/>
    </row>
    <row r="30" spans="1:14" x14ac:dyDescent="0.6">
      <c r="A30" s="581">
        <v>13</v>
      </c>
      <c r="B30" s="584"/>
      <c r="C30" s="585"/>
      <c r="D30" s="618"/>
      <c r="E30" s="622"/>
      <c r="F30" s="622"/>
      <c r="G30" s="582"/>
      <c r="H30" s="583"/>
      <c r="I30" s="651"/>
      <c r="J30" s="622"/>
      <c r="K30" s="622"/>
      <c r="L30" s="622"/>
      <c r="M30" s="622"/>
      <c r="N30" s="616"/>
    </row>
    <row r="31" spans="1:14" x14ac:dyDescent="0.6">
      <c r="A31" s="567"/>
      <c r="B31" s="577"/>
      <c r="C31" s="578"/>
      <c r="D31" s="619"/>
      <c r="E31" s="623"/>
      <c r="F31" s="623"/>
      <c r="G31" s="572"/>
      <c r="H31" s="573"/>
      <c r="I31" s="652"/>
      <c r="J31" s="623"/>
      <c r="K31" s="623"/>
      <c r="L31" s="623"/>
      <c r="M31" s="623"/>
      <c r="N31" s="617"/>
    </row>
  </sheetData>
  <mergeCells count="161">
    <mergeCell ref="I30:I31"/>
    <mergeCell ref="J30:J31"/>
    <mergeCell ref="K30:K31"/>
    <mergeCell ref="L30:L31"/>
    <mergeCell ref="M30:M31"/>
    <mergeCell ref="N30:N31"/>
    <mergeCell ref="A30:A31"/>
    <mergeCell ref="B30:C30"/>
    <mergeCell ref="D30:D31"/>
    <mergeCell ref="E30:E31"/>
    <mergeCell ref="F30:F31"/>
    <mergeCell ref="G30:H31"/>
    <mergeCell ref="B31:C31"/>
    <mergeCell ref="K28:K29"/>
    <mergeCell ref="L28:L29"/>
    <mergeCell ref="M28:M29"/>
    <mergeCell ref="N28:N29"/>
    <mergeCell ref="A28:A29"/>
    <mergeCell ref="B28:C28"/>
    <mergeCell ref="D28:D29"/>
    <mergeCell ref="E28:E29"/>
    <mergeCell ref="F28:F29"/>
    <mergeCell ref="G28:H29"/>
    <mergeCell ref="B29:C29"/>
    <mergeCell ref="A26:A27"/>
    <mergeCell ref="B26:C26"/>
    <mergeCell ref="D26:D27"/>
    <mergeCell ref="E26:E27"/>
    <mergeCell ref="F26:F27"/>
    <mergeCell ref="G26:H27"/>
    <mergeCell ref="B27:C27"/>
    <mergeCell ref="I28:I29"/>
    <mergeCell ref="J28:J29"/>
    <mergeCell ref="M24:M25"/>
    <mergeCell ref="N24:N25"/>
    <mergeCell ref="B25:C25"/>
    <mergeCell ref="L22:L23"/>
    <mergeCell ref="M22:M23"/>
    <mergeCell ref="B23:C23"/>
    <mergeCell ref="G23:H23"/>
    <mergeCell ref="I26:I27"/>
    <mergeCell ref="J26:J27"/>
    <mergeCell ref="K26:K27"/>
    <mergeCell ref="L26:L27"/>
    <mergeCell ref="M26:M27"/>
    <mergeCell ref="N26:N27"/>
    <mergeCell ref="A24:A25"/>
    <mergeCell ref="B24:C24"/>
    <mergeCell ref="D24:D25"/>
    <mergeCell ref="E24:E25"/>
    <mergeCell ref="F24:F25"/>
    <mergeCell ref="G24:H25"/>
    <mergeCell ref="J20:J21"/>
    <mergeCell ref="K20:K21"/>
    <mergeCell ref="L20:L21"/>
    <mergeCell ref="J24:J25"/>
    <mergeCell ref="K24:K25"/>
    <mergeCell ref="L24:L25"/>
    <mergeCell ref="M20:M21"/>
    <mergeCell ref="B21:C21"/>
    <mergeCell ref="B22:C22"/>
    <mergeCell ref="E22:E23"/>
    <mergeCell ref="F22:F23"/>
    <mergeCell ref="G22:H22"/>
    <mergeCell ref="K22:K23"/>
    <mergeCell ref="A20:A21"/>
    <mergeCell ref="B20:C20"/>
    <mergeCell ref="D20:D21"/>
    <mergeCell ref="E20:E21"/>
    <mergeCell ref="F20:F21"/>
    <mergeCell ref="G20:H21"/>
    <mergeCell ref="L14:L15"/>
    <mergeCell ref="M14:M15"/>
    <mergeCell ref="I18:I19"/>
    <mergeCell ref="J18:J19"/>
    <mergeCell ref="K18:K19"/>
    <mergeCell ref="L18:L19"/>
    <mergeCell ref="M18:M19"/>
    <mergeCell ref="B19:C19"/>
    <mergeCell ref="A18:A19"/>
    <mergeCell ref="B18:C18"/>
    <mergeCell ref="D18:D19"/>
    <mergeCell ref="E18:E19"/>
    <mergeCell ref="F18:F19"/>
    <mergeCell ref="G18:H19"/>
    <mergeCell ref="M12:M13"/>
    <mergeCell ref="B13:C13"/>
    <mergeCell ref="A14:A15"/>
    <mergeCell ref="B14:C14"/>
    <mergeCell ref="D14:D15"/>
    <mergeCell ref="E14:E15"/>
    <mergeCell ref="F14:F15"/>
    <mergeCell ref="G16:H17"/>
    <mergeCell ref="I16:I17"/>
    <mergeCell ref="J16:J17"/>
    <mergeCell ref="K16:K17"/>
    <mergeCell ref="L16:L17"/>
    <mergeCell ref="M16:M17"/>
    <mergeCell ref="B15:C15"/>
    <mergeCell ref="A16:A17"/>
    <mergeCell ref="B16:C16"/>
    <mergeCell ref="D16:D17"/>
    <mergeCell ref="E16:E17"/>
    <mergeCell ref="F16:F17"/>
    <mergeCell ref="B17:C17"/>
    <mergeCell ref="G14:H15"/>
    <mergeCell ref="I14:I15"/>
    <mergeCell ref="J14:J15"/>
    <mergeCell ref="K14:K15"/>
    <mergeCell ref="A12:A13"/>
    <mergeCell ref="B12:C12"/>
    <mergeCell ref="D12:D13"/>
    <mergeCell ref="E12:E13"/>
    <mergeCell ref="F12:F13"/>
    <mergeCell ref="G12:H13"/>
    <mergeCell ref="J12:J13"/>
    <mergeCell ref="K12:K13"/>
    <mergeCell ref="L12:L13"/>
    <mergeCell ref="M8:M9"/>
    <mergeCell ref="B9:C9"/>
    <mergeCell ref="A10:A11"/>
    <mergeCell ref="B10:C10"/>
    <mergeCell ref="D10:D11"/>
    <mergeCell ref="E10:E11"/>
    <mergeCell ref="F10:F11"/>
    <mergeCell ref="G10:H11"/>
    <mergeCell ref="J10:J11"/>
    <mergeCell ref="K10:K11"/>
    <mergeCell ref="L10:L11"/>
    <mergeCell ref="B11:C11"/>
    <mergeCell ref="A8:A9"/>
    <mergeCell ref="B8:C8"/>
    <mergeCell ref="D8:D9"/>
    <mergeCell ref="E8:E9"/>
    <mergeCell ref="F8:F9"/>
    <mergeCell ref="G8:H9"/>
    <mergeCell ref="J8:J9"/>
    <mergeCell ref="K8:K9"/>
    <mergeCell ref="L8:L9"/>
    <mergeCell ref="N4:N5"/>
    <mergeCell ref="A6:A7"/>
    <mergeCell ref="B6:C6"/>
    <mergeCell ref="D6:D7"/>
    <mergeCell ref="E6:E7"/>
    <mergeCell ref="F6:F7"/>
    <mergeCell ref="G6:H7"/>
    <mergeCell ref="J6:J7"/>
    <mergeCell ref="K6:K7"/>
    <mergeCell ref="L6:L7"/>
    <mergeCell ref="M6:M7"/>
    <mergeCell ref="N6:N7"/>
    <mergeCell ref="B7:C7"/>
    <mergeCell ref="C1:L1"/>
    <mergeCell ref="C2:L2"/>
    <mergeCell ref="G3:I3"/>
    <mergeCell ref="A4:A5"/>
    <mergeCell ref="B4:C5"/>
    <mergeCell ref="D4:D5"/>
    <mergeCell ref="E4:E5"/>
    <mergeCell ref="F4:F5"/>
    <mergeCell ref="G4:H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BC475-3CF4-4E92-9C07-66D110C0632E}">
  <sheetPr>
    <tabColor theme="5" tint="-0.249977111117893"/>
  </sheetPr>
  <dimension ref="A1:AF282"/>
  <sheetViews>
    <sheetView topLeftCell="A237" zoomScale="84" zoomScaleNormal="84" workbookViewId="0">
      <selection activeCell="Q267" sqref="Q267"/>
    </sheetView>
  </sheetViews>
  <sheetFormatPr defaultColWidth="9" defaultRowHeight="21" x14ac:dyDescent="0.4"/>
  <cols>
    <col min="1" max="1" width="6.19921875" style="2" customWidth="1"/>
    <col min="2" max="2" width="40.09765625" style="1" customWidth="1"/>
    <col min="3" max="3" width="6.19921875" style="2" customWidth="1"/>
    <col min="4" max="4" width="13.09765625" style="1" customWidth="1"/>
    <col min="5" max="5" width="8.69921875" style="1" customWidth="1"/>
    <col min="6" max="6" width="7" style="1" customWidth="1"/>
    <col min="7" max="7" width="12.8984375" style="2" customWidth="1"/>
    <col min="8" max="8" width="20.19921875" style="1" customWidth="1"/>
    <col min="9" max="9" width="10" style="2" customWidth="1"/>
    <col min="10" max="10" width="14.69921875" style="2" customWidth="1"/>
    <col min="11" max="11" width="12.69921875" style="2" customWidth="1"/>
    <col min="12" max="12" width="11.69921875" style="2" customWidth="1"/>
    <col min="13" max="13" width="9.59765625" style="2" customWidth="1"/>
    <col min="14" max="14" width="15.09765625" style="1" customWidth="1"/>
    <col min="15" max="16384" width="9" style="1"/>
  </cols>
  <sheetData>
    <row r="1" spans="1:15" x14ac:dyDescent="0.4">
      <c r="A1" s="532" t="s">
        <v>63</v>
      </c>
      <c r="B1" s="532"/>
      <c r="C1" s="532"/>
      <c r="D1" s="532"/>
      <c r="E1" s="532"/>
      <c r="F1" s="532"/>
      <c r="G1" s="532"/>
      <c r="H1" s="532"/>
      <c r="I1" s="532"/>
      <c r="J1" s="532"/>
      <c r="K1" s="532"/>
      <c r="L1" s="532"/>
      <c r="M1" s="532"/>
      <c r="N1" s="532"/>
      <c r="O1" s="532"/>
    </row>
    <row r="2" spans="1:15" x14ac:dyDescent="0.4">
      <c r="A2" s="532" t="s">
        <v>615</v>
      </c>
      <c r="B2" s="532"/>
      <c r="C2" s="532"/>
      <c r="D2" s="532"/>
      <c r="E2" s="532"/>
      <c r="F2" s="532"/>
      <c r="G2" s="532"/>
      <c r="H2" s="532"/>
      <c r="I2" s="532"/>
      <c r="J2" s="532"/>
      <c r="K2" s="532"/>
      <c r="L2" s="532"/>
      <c r="M2" s="532"/>
      <c r="N2" s="532"/>
      <c r="O2" s="532"/>
    </row>
    <row r="4" spans="1:15" x14ac:dyDescent="0.4">
      <c r="A4" s="533" t="s">
        <v>32</v>
      </c>
      <c r="B4" s="536" t="s">
        <v>33</v>
      </c>
      <c r="C4" s="533" t="s">
        <v>34</v>
      </c>
      <c r="D4" s="536" t="s">
        <v>35</v>
      </c>
      <c r="E4" s="533" t="s">
        <v>4</v>
      </c>
      <c r="F4" s="533" t="s">
        <v>1</v>
      </c>
      <c r="G4" s="108" t="s">
        <v>36</v>
      </c>
      <c r="H4" s="109" t="s">
        <v>37</v>
      </c>
      <c r="I4" s="545" t="s">
        <v>38</v>
      </c>
      <c r="J4" s="546"/>
      <c r="K4" s="546"/>
      <c r="L4" s="546"/>
      <c r="M4" s="546"/>
      <c r="N4" s="547"/>
      <c r="O4" s="613" t="s">
        <v>194</v>
      </c>
    </row>
    <row r="5" spans="1:15" x14ac:dyDescent="0.4">
      <c r="A5" s="534"/>
      <c r="B5" s="539"/>
      <c r="C5" s="534"/>
      <c r="D5" s="539"/>
      <c r="E5" s="534"/>
      <c r="F5" s="534"/>
      <c r="G5" s="110"/>
      <c r="H5" s="111"/>
      <c r="I5" s="109" t="s">
        <v>39</v>
      </c>
      <c r="J5" s="109" t="s">
        <v>40</v>
      </c>
      <c r="K5" s="67" t="s">
        <v>39</v>
      </c>
      <c r="L5" s="109" t="s">
        <v>40</v>
      </c>
      <c r="M5" s="109" t="s">
        <v>41</v>
      </c>
      <c r="N5" s="109" t="s">
        <v>42</v>
      </c>
      <c r="O5" s="614"/>
    </row>
    <row r="6" spans="1:15" x14ac:dyDescent="0.4">
      <c r="A6" s="535"/>
      <c r="B6" s="542"/>
      <c r="C6" s="535"/>
      <c r="D6" s="542"/>
      <c r="E6" s="535"/>
      <c r="F6" s="535"/>
      <c r="G6" s="112" t="s">
        <v>43</v>
      </c>
      <c r="H6" s="113" t="s">
        <v>44</v>
      </c>
      <c r="I6" s="114" t="s">
        <v>45</v>
      </c>
      <c r="J6" s="114" t="s">
        <v>46</v>
      </c>
      <c r="K6" s="68" t="s">
        <v>47</v>
      </c>
      <c r="L6" s="114" t="s">
        <v>48</v>
      </c>
      <c r="M6" s="114" t="s">
        <v>49</v>
      </c>
      <c r="N6" s="114" t="s">
        <v>50</v>
      </c>
      <c r="O6" s="615"/>
    </row>
    <row r="7" spans="1:15" s="3" customFormat="1" x14ac:dyDescent="0.4">
      <c r="A7" s="43">
        <v>1</v>
      </c>
      <c r="B7" s="95" t="s">
        <v>51</v>
      </c>
      <c r="C7" s="43">
        <v>1</v>
      </c>
      <c r="D7" s="44" t="s">
        <v>52</v>
      </c>
      <c r="E7" s="4" t="s">
        <v>19</v>
      </c>
      <c r="F7" s="4" t="s">
        <v>3</v>
      </c>
      <c r="G7" s="45">
        <v>2544</v>
      </c>
      <c r="H7" s="46" t="s">
        <v>53</v>
      </c>
      <c r="I7" s="47">
        <v>217</v>
      </c>
      <c r="J7" s="63">
        <v>1364100</v>
      </c>
      <c r="K7" s="59">
        <v>0</v>
      </c>
      <c r="L7" s="59">
        <v>0</v>
      </c>
      <c r="M7" s="59">
        <f>I7+K7</f>
        <v>217</v>
      </c>
      <c r="N7" s="59">
        <f>J7+L7</f>
        <v>1364100</v>
      </c>
      <c r="O7" s="4"/>
    </row>
    <row r="8" spans="1:15" s="3" customFormat="1" x14ac:dyDescent="0.4">
      <c r="A8" s="43">
        <v>2</v>
      </c>
      <c r="B8" s="95" t="s">
        <v>712</v>
      </c>
      <c r="C8" s="43">
        <v>4</v>
      </c>
      <c r="D8" s="44" t="s">
        <v>52</v>
      </c>
      <c r="E8" s="4" t="s">
        <v>19</v>
      </c>
      <c r="F8" s="4" t="s">
        <v>3</v>
      </c>
      <c r="G8" s="45">
        <v>2565</v>
      </c>
      <c r="H8" s="46" t="s">
        <v>713</v>
      </c>
      <c r="I8" s="47">
        <v>45</v>
      </c>
      <c r="J8" s="63">
        <v>5400</v>
      </c>
      <c r="K8" s="59">
        <v>8</v>
      </c>
      <c r="L8" s="59">
        <v>760</v>
      </c>
      <c r="M8" s="59">
        <f t="shared" ref="M8:N11" si="0">I8+K8</f>
        <v>53</v>
      </c>
      <c r="N8" s="59">
        <f t="shared" si="0"/>
        <v>6160</v>
      </c>
      <c r="O8" s="4"/>
    </row>
    <row r="9" spans="1:15" s="3" customFormat="1" x14ac:dyDescent="0.4">
      <c r="A9" s="43">
        <v>3</v>
      </c>
      <c r="B9" s="95" t="s">
        <v>714</v>
      </c>
      <c r="C9" s="43">
        <v>5</v>
      </c>
      <c r="D9" s="44" t="s">
        <v>52</v>
      </c>
      <c r="E9" s="4" t="s">
        <v>19</v>
      </c>
      <c r="F9" s="4" t="s">
        <v>3</v>
      </c>
      <c r="G9" s="45">
        <v>2566</v>
      </c>
      <c r="H9" s="46" t="s">
        <v>715</v>
      </c>
      <c r="I9" s="47">
        <v>43</v>
      </c>
      <c r="J9" s="63">
        <v>2300</v>
      </c>
      <c r="K9" s="59">
        <v>13</v>
      </c>
      <c r="L9" s="59">
        <v>870</v>
      </c>
      <c r="M9" s="59">
        <f t="shared" si="0"/>
        <v>56</v>
      </c>
      <c r="N9" s="59">
        <f t="shared" si="0"/>
        <v>3170</v>
      </c>
      <c r="O9" s="4"/>
    </row>
    <row r="10" spans="1:15" s="3" customFormat="1" x14ac:dyDescent="0.4">
      <c r="A10" s="43">
        <v>4</v>
      </c>
      <c r="B10" s="46" t="s">
        <v>54</v>
      </c>
      <c r="C10" s="4">
        <v>2</v>
      </c>
      <c r="D10" s="44" t="s">
        <v>55</v>
      </c>
      <c r="E10" s="4" t="s">
        <v>19</v>
      </c>
      <c r="F10" s="4" t="s">
        <v>3</v>
      </c>
      <c r="G10" s="45">
        <v>2544</v>
      </c>
      <c r="H10" s="48" t="s">
        <v>56</v>
      </c>
      <c r="I10" s="30">
        <v>80</v>
      </c>
      <c r="J10" s="63">
        <v>415050</v>
      </c>
      <c r="K10" s="5">
        <v>0</v>
      </c>
      <c r="L10" s="5">
        <v>0</v>
      </c>
      <c r="M10" s="59">
        <f t="shared" si="0"/>
        <v>80</v>
      </c>
      <c r="N10" s="59">
        <f t="shared" si="0"/>
        <v>415050</v>
      </c>
      <c r="O10" s="4"/>
    </row>
    <row r="11" spans="1:15" s="3" customFormat="1" x14ac:dyDescent="0.4">
      <c r="A11" s="43">
        <v>5</v>
      </c>
      <c r="B11" s="95" t="s">
        <v>716</v>
      </c>
      <c r="C11" s="43">
        <v>3</v>
      </c>
      <c r="D11" s="44" t="s">
        <v>55</v>
      </c>
      <c r="E11" s="4" t="s">
        <v>19</v>
      </c>
      <c r="F11" s="4" t="s">
        <v>3</v>
      </c>
      <c r="G11" s="45">
        <v>2566</v>
      </c>
      <c r="H11" s="46" t="s">
        <v>717</v>
      </c>
      <c r="I11" s="47">
        <v>32</v>
      </c>
      <c r="J11" s="63">
        <v>1320</v>
      </c>
      <c r="K11" s="59">
        <v>11</v>
      </c>
      <c r="L11" s="59">
        <v>860</v>
      </c>
      <c r="M11" s="59">
        <f t="shared" si="0"/>
        <v>43</v>
      </c>
      <c r="N11" s="59">
        <f t="shared" si="0"/>
        <v>2180</v>
      </c>
      <c r="O11" s="4"/>
    </row>
    <row r="12" spans="1:15" s="3" customFormat="1" x14ac:dyDescent="0.4">
      <c r="A12" s="43">
        <v>6</v>
      </c>
      <c r="B12" s="95" t="s">
        <v>57</v>
      </c>
      <c r="C12" s="4">
        <v>8</v>
      </c>
      <c r="D12" s="4" t="s">
        <v>55</v>
      </c>
      <c r="E12" s="4" t="s">
        <v>19</v>
      </c>
      <c r="F12" s="4" t="s">
        <v>3</v>
      </c>
      <c r="G12" s="49" t="s">
        <v>58</v>
      </c>
      <c r="H12" s="46" t="s">
        <v>59</v>
      </c>
      <c r="I12" s="4">
        <v>84</v>
      </c>
      <c r="J12" s="63">
        <v>10000</v>
      </c>
      <c r="K12" s="5">
        <v>0</v>
      </c>
      <c r="L12" s="5">
        <v>0</v>
      </c>
      <c r="M12" s="59">
        <f t="shared" ref="M12:N17" si="1">I12+K12</f>
        <v>84</v>
      </c>
      <c r="N12" s="59">
        <f t="shared" si="1"/>
        <v>10000</v>
      </c>
      <c r="O12" s="4"/>
    </row>
    <row r="13" spans="1:15" s="3" customFormat="1" x14ac:dyDescent="0.25">
      <c r="A13" s="43">
        <v>7</v>
      </c>
      <c r="B13" s="95" t="s">
        <v>60</v>
      </c>
      <c r="C13" s="4">
        <v>12</v>
      </c>
      <c r="D13" s="4" t="s">
        <v>55</v>
      </c>
      <c r="E13" s="4" t="s">
        <v>19</v>
      </c>
      <c r="F13" s="4" t="s">
        <v>3</v>
      </c>
      <c r="G13" s="49" t="s">
        <v>61</v>
      </c>
      <c r="H13" s="46" t="s">
        <v>62</v>
      </c>
      <c r="I13" s="4">
        <v>93</v>
      </c>
      <c r="J13" s="64">
        <v>41950</v>
      </c>
      <c r="K13" s="5">
        <v>0</v>
      </c>
      <c r="L13" s="5">
        <v>0</v>
      </c>
      <c r="M13" s="59">
        <f t="shared" si="1"/>
        <v>93</v>
      </c>
      <c r="N13" s="59">
        <f t="shared" si="1"/>
        <v>41950</v>
      </c>
      <c r="O13" s="4"/>
    </row>
    <row r="14" spans="1:15" s="3" customFormat="1" x14ac:dyDescent="0.25">
      <c r="A14" s="43">
        <v>8</v>
      </c>
      <c r="B14" s="95" t="s">
        <v>250</v>
      </c>
      <c r="C14" s="4">
        <v>13</v>
      </c>
      <c r="D14" s="4" t="s">
        <v>55</v>
      </c>
      <c r="E14" s="4" t="s">
        <v>19</v>
      </c>
      <c r="F14" s="4" t="s">
        <v>3</v>
      </c>
      <c r="G14" s="49" t="s">
        <v>251</v>
      </c>
      <c r="H14" s="46" t="s">
        <v>252</v>
      </c>
      <c r="I14" s="4">
        <v>139</v>
      </c>
      <c r="J14" s="64">
        <v>314700</v>
      </c>
      <c r="K14" s="106">
        <v>0</v>
      </c>
      <c r="L14" s="106">
        <v>0</v>
      </c>
      <c r="M14" s="107">
        <f t="shared" si="1"/>
        <v>139</v>
      </c>
      <c r="N14" s="59">
        <f t="shared" si="1"/>
        <v>314700</v>
      </c>
      <c r="O14" s="4"/>
    </row>
    <row r="15" spans="1:15" x14ac:dyDescent="0.4">
      <c r="A15" s="43">
        <v>9</v>
      </c>
      <c r="B15" s="95" t="s">
        <v>253</v>
      </c>
      <c r="C15" s="4">
        <v>7</v>
      </c>
      <c r="D15" s="4" t="s">
        <v>19</v>
      </c>
      <c r="E15" s="4" t="s">
        <v>19</v>
      </c>
      <c r="F15" s="4" t="s">
        <v>3</v>
      </c>
      <c r="G15" s="49" t="s">
        <v>181</v>
      </c>
      <c r="H15" s="46" t="s">
        <v>254</v>
      </c>
      <c r="I15" s="4">
        <v>100</v>
      </c>
      <c r="J15" s="63">
        <v>655880</v>
      </c>
      <c r="K15" s="106">
        <v>0</v>
      </c>
      <c r="L15" s="106">
        <v>0</v>
      </c>
      <c r="M15" s="107">
        <f t="shared" si="1"/>
        <v>100</v>
      </c>
      <c r="N15" s="59">
        <f t="shared" si="1"/>
        <v>655880</v>
      </c>
      <c r="O15" s="31"/>
    </row>
    <row r="16" spans="1:15" x14ac:dyDescent="0.4">
      <c r="A16" s="43">
        <v>10</v>
      </c>
      <c r="B16" s="95" t="s">
        <v>210</v>
      </c>
      <c r="C16" s="4">
        <v>8</v>
      </c>
      <c r="D16" s="4" t="s">
        <v>19</v>
      </c>
      <c r="E16" s="4" t="s">
        <v>19</v>
      </c>
      <c r="F16" s="4" t="s">
        <v>3</v>
      </c>
      <c r="G16" s="49" t="s">
        <v>255</v>
      </c>
      <c r="H16" s="46" t="s">
        <v>256</v>
      </c>
      <c r="I16" s="4">
        <v>50</v>
      </c>
      <c r="J16" s="63">
        <v>38900</v>
      </c>
      <c r="K16" s="106">
        <v>0</v>
      </c>
      <c r="L16" s="106">
        <v>0</v>
      </c>
      <c r="M16" s="107">
        <f t="shared" si="1"/>
        <v>50</v>
      </c>
      <c r="N16" s="59">
        <f t="shared" si="1"/>
        <v>38900</v>
      </c>
      <c r="O16" s="31"/>
    </row>
    <row r="17" spans="1:15" x14ac:dyDescent="0.4">
      <c r="A17" s="43">
        <v>11</v>
      </c>
      <c r="B17" s="95" t="s">
        <v>257</v>
      </c>
      <c r="C17" s="4">
        <v>9</v>
      </c>
      <c r="D17" s="4" t="s">
        <v>19</v>
      </c>
      <c r="E17" s="4" t="s">
        <v>19</v>
      </c>
      <c r="F17" s="4" t="s">
        <v>3</v>
      </c>
      <c r="G17" s="49" t="s">
        <v>258</v>
      </c>
      <c r="H17" s="46" t="s">
        <v>259</v>
      </c>
      <c r="I17" s="4">
        <v>66</v>
      </c>
      <c r="J17" s="63">
        <v>2138160</v>
      </c>
      <c r="K17" s="106">
        <v>0</v>
      </c>
      <c r="L17" s="106">
        <v>0</v>
      </c>
      <c r="M17" s="107">
        <f t="shared" si="1"/>
        <v>66</v>
      </c>
      <c r="N17" s="59">
        <f t="shared" si="1"/>
        <v>2138160</v>
      </c>
      <c r="O17" s="31"/>
    </row>
    <row r="18" spans="1:15" ht="21.6" thickBot="1" x14ac:dyDescent="0.45">
      <c r="A18" s="36"/>
      <c r="B18" s="555" t="s">
        <v>2</v>
      </c>
      <c r="C18" s="556"/>
      <c r="D18" s="556"/>
      <c r="E18" s="556"/>
      <c r="F18" s="556"/>
      <c r="G18" s="556"/>
      <c r="H18" s="557"/>
      <c r="I18" s="36"/>
      <c r="J18" s="62">
        <f>SUM(J7:J17)</f>
        <v>4987760</v>
      </c>
      <c r="K18" s="66">
        <f>SUM(K7:K17)</f>
        <v>32</v>
      </c>
      <c r="L18" s="62">
        <f>SUM(L7:L17)</f>
        <v>2490</v>
      </c>
      <c r="M18" s="62">
        <f>SUM(M7:M17)</f>
        <v>981</v>
      </c>
      <c r="N18" s="62">
        <f>SUM(N7:N17)</f>
        <v>4990250</v>
      </c>
      <c r="O18" s="152"/>
    </row>
    <row r="19" spans="1:15" x14ac:dyDescent="0.4">
      <c r="A19" s="50">
        <v>12</v>
      </c>
      <c r="B19" s="102" t="s">
        <v>64</v>
      </c>
      <c r="C19" s="50">
        <v>3</v>
      </c>
      <c r="D19" s="103" t="s">
        <v>65</v>
      </c>
      <c r="E19" s="47" t="s">
        <v>7</v>
      </c>
      <c r="F19" s="47" t="s">
        <v>3</v>
      </c>
      <c r="G19" s="51">
        <v>2545</v>
      </c>
      <c r="H19" s="52" t="s">
        <v>66</v>
      </c>
      <c r="I19" s="47">
        <v>478</v>
      </c>
      <c r="J19" s="58">
        <v>126500</v>
      </c>
      <c r="K19" s="59">
        <v>0</v>
      </c>
      <c r="L19" s="59">
        <v>0</v>
      </c>
      <c r="M19" s="59">
        <f>I19+K19</f>
        <v>478</v>
      </c>
      <c r="N19" s="59">
        <f>J19+L19</f>
        <v>126500</v>
      </c>
      <c r="O19" s="35"/>
    </row>
    <row r="20" spans="1:15" x14ac:dyDescent="0.4">
      <c r="A20" s="4">
        <v>13</v>
      </c>
      <c r="B20" s="46" t="s">
        <v>675</v>
      </c>
      <c r="C20" s="4">
        <v>4</v>
      </c>
      <c r="D20" s="44" t="s">
        <v>65</v>
      </c>
      <c r="E20" s="4" t="s">
        <v>7</v>
      </c>
      <c r="F20" s="4" t="s">
        <v>3</v>
      </c>
      <c r="G20" s="45">
        <v>2535</v>
      </c>
      <c r="H20" s="48" t="s">
        <v>68</v>
      </c>
      <c r="I20" s="30">
        <v>388</v>
      </c>
      <c r="J20" s="60">
        <v>1190220</v>
      </c>
      <c r="K20" s="5">
        <v>43</v>
      </c>
      <c r="L20" s="5">
        <v>2150</v>
      </c>
      <c r="M20" s="59">
        <f>I20+K20</f>
        <v>431</v>
      </c>
      <c r="N20" s="59">
        <f>J20+L20</f>
        <v>1192370</v>
      </c>
      <c r="O20" s="31"/>
    </row>
    <row r="21" spans="1:15" x14ac:dyDescent="0.4">
      <c r="A21" s="50">
        <v>14</v>
      </c>
      <c r="B21" s="46" t="s">
        <v>67</v>
      </c>
      <c r="C21" s="4">
        <v>12</v>
      </c>
      <c r="D21" s="44" t="s">
        <v>65</v>
      </c>
      <c r="E21" s="4" t="s">
        <v>7</v>
      </c>
      <c r="F21" s="4" t="s">
        <v>3</v>
      </c>
      <c r="G21" s="45">
        <v>2541</v>
      </c>
      <c r="H21" s="48" t="s">
        <v>711</v>
      </c>
      <c r="I21" s="30">
        <v>471</v>
      </c>
      <c r="J21" s="60">
        <v>2050900</v>
      </c>
      <c r="K21" s="5">
        <v>0</v>
      </c>
      <c r="L21" s="5">
        <v>0</v>
      </c>
      <c r="M21" s="59">
        <f t="shared" ref="M21:M29" si="2">I21+K21</f>
        <v>471</v>
      </c>
      <c r="N21" s="59">
        <f t="shared" ref="N21:N29" si="3">J21+L21</f>
        <v>2050900</v>
      </c>
      <c r="O21" s="31"/>
    </row>
    <row r="22" spans="1:15" x14ac:dyDescent="0.4">
      <c r="A22" s="4">
        <v>15</v>
      </c>
      <c r="B22" s="95" t="s">
        <v>676</v>
      </c>
      <c r="C22" s="4">
        <v>1</v>
      </c>
      <c r="D22" s="44" t="s">
        <v>245</v>
      </c>
      <c r="E22" s="4" t="s">
        <v>7</v>
      </c>
      <c r="F22" s="4" t="s">
        <v>3</v>
      </c>
      <c r="G22" s="45">
        <v>2558</v>
      </c>
      <c r="H22" s="48" t="s">
        <v>677</v>
      </c>
      <c r="I22" s="30">
        <v>70</v>
      </c>
      <c r="J22" s="60">
        <v>140000</v>
      </c>
      <c r="K22" s="5">
        <v>13</v>
      </c>
      <c r="L22" s="5">
        <v>650</v>
      </c>
      <c r="M22" s="59">
        <f t="shared" si="2"/>
        <v>83</v>
      </c>
      <c r="N22" s="59">
        <f t="shared" si="3"/>
        <v>140650</v>
      </c>
      <c r="O22" s="31"/>
    </row>
    <row r="23" spans="1:15" x14ac:dyDescent="0.4">
      <c r="A23" s="50">
        <v>16</v>
      </c>
      <c r="B23" s="95" t="s">
        <v>678</v>
      </c>
      <c r="C23" s="4">
        <v>2</v>
      </c>
      <c r="D23" s="44" t="s">
        <v>245</v>
      </c>
      <c r="E23" s="4" t="s">
        <v>7</v>
      </c>
      <c r="F23" s="4" t="s">
        <v>3</v>
      </c>
      <c r="G23" s="45">
        <v>2542</v>
      </c>
      <c r="H23" s="48" t="s">
        <v>679</v>
      </c>
      <c r="I23" s="30">
        <v>46</v>
      </c>
      <c r="J23" s="60">
        <v>155442</v>
      </c>
      <c r="K23" s="5">
        <v>19</v>
      </c>
      <c r="L23" s="5">
        <v>950</v>
      </c>
      <c r="M23" s="59">
        <f t="shared" si="2"/>
        <v>65</v>
      </c>
      <c r="N23" s="59">
        <f t="shared" si="3"/>
        <v>156392</v>
      </c>
      <c r="O23" s="31"/>
    </row>
    <row r="24" spans="1:15" x14ac:dyDescent="0.4">
      <c r="A24" s="4">
        <v>17</v>
      </c>
      <c r="B24" s="95" t="s">
        <v>680</v>
      </c>
      <c r="C24" s="4">
        <v>3</v>
      </c>
      <c r="D24" s="44" t="s">
        <v>245</v>
      </c>
      <c r="E24" s="4" t="s">
        <v>7</v>
      </c>
      <c r="F24" s="4" t="s">
        <v>3</v>
      </c>
      <c r="G24" s="45">
        <v>2542</v>
      </c>
      <c r="H24" s="48" t="s">
        <v>681</v>
      </c>
      <c r="I24" s="30">
        <v>45</v>
      </c>
      <c r="J24" s="60">
        <v>116089</v>
      </c>
      <c r="K24" s="5">
        <v>23</v>
      </c>
      <c r="L24" s="5">
        <v>460</v>
      </c>
      <c r="M24" s="59">
        <f t="shared" si="2"/>
        <v>68</v>
      </c>
      <c r="N24" s="59">
        <f t="shared" si="3"/>
        <v>116549</v>
      </c>
      <c r="O24" s="31"/>
    </row>
    <row r="25" spans="1:15" x14ac:dyDescent="0.4">
      <c r="A25" s="50">
        <v>18</v>
      </c>
      <c r="B25" s="95" t="s">
        <v>246</v>
      </c>
      <c r="C25" s="4">
        <v>5</v>
      </c>
      <c r="D25" s="44" t="s">
        <v>245</v>
      </c>
      <c r="E25" s="4" t="s">
        <v>7</v>
      </c>
      <c r="F25" s="4" t="s">
        <v>3</v>
      </c>
      <c r="G25" s="45" t="s">
        <v>682</v>
      </c>
      <c r="H25" s="48" t="s">
        <v>247</v>
      </c>
      <c r="I25" s="30">
        <v>45</v>
      </c>
      <c r="J25" s="60">
        <v>5575</v>
      </c>
      <c r="K25" s="5">
        <v>20</v>
      </c>
      <c r="L25" s="5">
        <v>400</v>
      </c>
      <c r="M25" s="59">
        <f t="shared" si="2"/>
        <v>65</v>
      </c>
      <c r="N25" s="59">
        <f t="shared" si="3"/>
        <v>5975</v>
      </c>
      <c r="O25" s="31"/>
    </row>
    <row r="26" spans="1:15" x14ac:dyDescent="0.4">
      <c r="A26" s="4">
        <v>19</v>
      </c>
      <c r="B26" s="95" t="s">
        <v>688</v>
      </c>
      <c r="C26" s="4">
        <v>8</v>
      </c>
      <c r="D26" s="44" t="s">
        <v>689</v>
      </c>
      <c r="E26" s="4" t="s">
        <v>7</v>
      </c>
      <c r="F26" s="4" t="s">
        <v>3</v>
      </c>
      <c r="G26" s="45">
        <v>2549</v>
      </c>
      <c r="H26" s="48" t="s">
        <v>690</v>
      </c>
      <c r="I26" s="30">
        <v>141</v>
      </c>
      <c r="J26" s="60">
        <v>398140</v>
      </c>
      <c r="K26" s="5">
        <v>27</v>
      </c>
      <c r="L26" s="5">
        <v>1350</v>
      </c>
      <c r="M26" s="59">
        <f t="shared" si="2"/>
        <v>168</v>
      </c>
      <c r="N26" s="59">
        <f t="shared" si="3"/>
        <v>399490</v>
      </c>
      <c r="O26" s="31"/>
    </row>
    <row r="27" spans="1:15" x14ac:dyDescent="0.4">
      <c r="A27" s="50">
        <v>20</v>
      </c>
      <c r="B27" s="95" t="s">
        <v>685</v>
      </c>
      <c r="C27" s="4">
        <v>4</v>
      </c>
      <c r="D27" s="44" t="s">
        <v>686</v>
      </c>
      <c r="E27" s="4" t="s">
        <v>7</v>
      </c>
      <c r="F27" s="4" t="s">
        <v>3</v>
      </c>
      <c r="G27" s="45">
        <v>2542</v>
      </c>
      <c r="H27" s="48" t="s">
        <v>687</v>
      </c>
      <c r="I27" s="30">
        <v>92</v>
      </c>
      <c r="J27" s="60">
        <v>49509</v>
      </c>
      <c r="K27" s="5">
        <v>22</v>
      </c>
      <c r="L27" s="5">
        <v>440</v>
      </c>
      <c r="M27" s="59">
        <f t="shared" si="2"/>
        <v>114</v>
      </c>
      <c r="N27" s="59">
        <f t="shared" si="3"/>
        <v>49949</v>
      </c>
      <c r="O27" s="31"/>
    </row>
    <row r="28" spans="1:15" x14ac:dyDescent="0.4">
      <c r="A28" s="4">
        <v>21</v>
      </c>
      <c r="B28" s="95" t="s">
        <v>691</v>
      </c>
      <c r="C28" s="4">
        <v>3</v>
      </c>
      <c r="D28" s="4" t="s">
        <v>70</v>
      </c>
      <c r="E28" s="4" t="s">
        <v>7</v>
      </c>
      <c r="F28" s="4" t="s">
        <v>3</v>
      </c>
      <c r="G28" s="49" t="s">
        <v>692</v>
      </c>
      <c r="H28" s="46" t="s">
        <v>693</v>
      </c>
      <c r="I28" s="4">
        <v>119</v>
      </c>
      <c r="J28" s="60">
        <v>1155150</v>
      </c>
      <c r="K28" s="5">
        <v>35</v>
      </c>
      <c r="L28" s="5">
        <v>1750</v>
      </c>
      <c r="M28" s="59">
        <f t="shared" si="2"/>
        <v>154</v>
      </c>
      <c r="N28" s="59">
        <f t="shared" si="3"/>
        <v>1156900</v>
      </c>
      <c r="O28" s="31"/>
    </row>
    <row r="29" spans="1:15" x14ac:dyDescent="0.4">
      <c r="A29" s="50">
        <v>22</v>
      </c>
      <c r="B29" s="46" t="s">
        <v>694</v>
      </c>
      <c r="C29" s="4">
        <v>5</v>
      </c>
      <c r="D29" s="4" t="s">
        <v>70</v>
      </c>
      <c r="E29" s="4" t="s">
        <v>7</v>
      </c>
      <c r="F29" s="4" t="s">
        <v>3</v>
      </c>
      <c r="G29" s="49" t="s">
        <v>695</v>
      </c>
      <c r="H29" s="46" t="s">
        <v>696</v>
      </c>
      <c r="I29" s="4">
        <v>211</v>
      </c>
      <c r="J29" s="60">
        <v>1593400</v>
      </c>
      <c r="K29" s="5">
        <v>54</v>
      </c>
      <c r="L29" s="5">
        <v>2700</v>
      </c>
      <c r="M29" s="59">
        <f t="shared" si="2"/>
        <v>265</v>
      </c>
      <c r="N29" s="59">
        <f t="shared" si="3"/>
        <v>1596100</v>
      </c>
      <c r="O29" s="31"/>
    </row>
    <row r="30" spans="1:15" x14ac:dyDescent="0.4">
      <c r="A30" s="4">
        <v>23</v>
      </c>
      <c r="B30" s="95" t="s">
        <v>69</v>
      </c>
      <c r="C30" s="4">
        <v>7</v>
      </c>
      <c r="D30" s="4" t="s">
        <v>70</v>
      </c>
      <c r="E30" s="4" t="s">
        <v>7</v>
      </c>
      <c r="F30" s="4" t="s">
        <v>3</v>
      </c>
      <c r="G30" s="49">
        <v>2531</v>
      </c>
      <c r="H30" s="46" t="s">
        <v>71</v>
      </c>
      <c r="I30" s="4">
        <v>693</v>
      </c>
      <c r="J30" s="60">
        <v>3582450</v>
      </c>
      <c r="K30" s="5">
        <v>0</v>
      </c>
      <c r="L30" s="5">
        <v>0</v>
      </c>
      <c r="M30" s="59">
        <f t="shared" ref="M30:M31" si="4">I30+K30</f>
        <v>693</v>
      </c>
      <c r="N30" s="59">
        <f t="shared" ref="N30:N31" si="5">J30+L30</f>
        <v>3582450</v>
      </c>
      <c r="O30" s="31"/>
    </row>
    <row r="31" spans="1:15" x14ac:dyDescent="0.4">
      <c r="A31" s="50">
        <v>24</v>
      </c>
      <c r="B31" s="46" t="s">
        <v>72</v>
      </c>
      <c r="C31" s="4">
        <v>9</v>
      </c>
      <c r="D31" s="4" t="s">
        <v>70</v>
      </c>
      <c r="E31" s="4" t="s">
        <v>7</v>
      </c>
      <c r="F31" s="4" t="s">
        <v>3</v>
      </c>
      <c r="G31" s="49">
        <v>2544</v>
      </c>
      <c r="H31" s="46" t="s">
        <v>73</v>
      </c>
      <c r="I31" s="4">
        <v>145</v>
      </c>
      <c r="J31" s="60">
        <v>962850</v>
      </c>
      <c r="K31" s="5">
        <v>0</v>
      </c>
      <c r="L31" s="5">
        <v>0</v>
      </c>
      <c r="M31" s="59">
        <f t="shared" si="4"/>
        <v>145</v>
      </c>
      <c r="N31" s="59">
        <f t="shared" si="5"/>
        <v>962850</v>
      </c>
      <c r="O31" s="31"/>
    </row>
    <row r="32" spans="1:15" x14ac:dyDescent="0.4">
      <c r="A32" s="4">
        <v>25</v>
      </c>
      <c r="B32" s="46" t="s">
        <v>74</v>
      </c>
      <c r="C32" s="4">
        <v>4</v>
      </c>
      <c r="D32" s="4" t="s">
        <v>75</v>
      </c>
      <c r="E32" s="4" t="s">
        <v>7</v>
      </c>
      <c r="F32" s="4" t="s">
        <v>3</v>
      </c>
      <c r="G32" s="49" t="s">
        <v>76</v>
      </c>
      <c r="H32" s="46" t="s">
        <v>77</v>
      </c>
      <c r="I32" s="4">
        <v>93</v>
      </c>
      <c r="J32" s="60">
        <v>107400</v>
      </c>
      <c r="K32" s="5">
        <v>0</v>
      </c>
      <c r="L32" s="5">
        <v>0</v>
      </c>
      <c r="M32" s="59">
        <f t="shared" ref="M32:N35" si="6">I32+K32</f>
        <v>93</v>
      </c>
      <c r="N32" s="59">
        <f t="shared" si="6"/>
        <v>107400</v>
      </c>
      <c r="O32" s="31"/>
    </row>
    <row r="33" spans="1:15" x14ac:dyDescent="0.4">
      <c r="A33" s="50">
        <v>26</v>
      </c>
      <c r="B33" s="46" t="s">
        <v>78</v>
      </c>
      <c r="C33" s="4">
        <v>6</v>
      </c>
      <c r="D33" s="4" t="s">
        <v>75</v>
      </c>
      <c r="E33" s="4" t="s">
        <v>7</v>
      </c>
      <c r="F33" s="4" t="s">
        <v>3</v>
      </c>
      <c r="G33" s="49" t="s">
        <v>79</v>
      </c>
      <c r="H33" s="46" t="s">
        <v>80</v>
      </c>
      <c r="I33" s="4">
        <v>209</v>
      </c>
      <c r="J33" s="60">
        <v>48500</v>
      </c>
      <c r="K33" s="5">
        <v>0</v>
      </c>
      <c r="L33" s="5">
        <v>0</v>
      </c>
      <c r="M33" s="59">
        <f t="shared" si="6"/>
        <v>209</v>
      </c>
      <c r="N33" s="59">
        <f t="shared" si="6"/>
        <v>48500</v>
      </c>
      <c r="O33" s="31"/>
    </row>
    <row r="34" spans="1:15" x14ac:dyDescent="0.4">
      <c r="A34" s="4">
        <v>27</v>
      </c>
      <c r="B34" s="46" t="s">
        <v>81</v>
      </c>
      <c r="C34" s="4">
        <v>10</v>
      </c>
      <c r="D34" s="4" t="s">
        <v>75</v>
      </c>
      <c r="E34" s="4" t="s">
        <v>7</v>
      </c>
      <c r="F34" s="4" t="s">
        <v>3</v>
      </c>
      <c r="G34" s="49" t="s">
        <v>82</v>
      </c>
      <c r="H34" s="46" t="s">
        <v>83</v>
      </c>
      <c r="I34" s="4">
        <v>182</v>
      </c>
      <c r="J34" s="60">
        <v>1302650</v>
      </c>
      <c r="K34" s="5">
        <v>0</v>
      </c>
      <c r="L34" s="5">
        <v>0</v>
      </c>
      <c r="M34" s="59">
        <f t="shared" si="6"/>
        <v>182</v>
      </c>
      <c r="N34" s="59">
        <f t="shared" si="6"/>
        <v>1302650</v>
      </c>
      <c r="O34" s="31"/>
    </row>
    <row r="35" spans="1:15" x14ac:dyDescent="0.4">
      <c r="A35" s="50">
        <v>28</v>
      </c>
      <c r="B35" s="46" t="s">
        <v>84</v>
      </c>
      <c r="C35" s="4">
        <v>13</v>
      </c>
      <c r="D35" s="4" t="s">
        <v>75</v>
      </c>
      <c r="E35" s="4" t="s">
        <v>7</v>
      </c>
      <c r="F35" s="4" t="s">
        <v>3</v>
      </c>
      <c r="G35" s="49" t="s">
        <v>85</v>
      </c>
      <c r="H35" s="46" t="s">
        <v>86</v>
      </c>
      <c r="I35" s="4">
        <v>247</v>
      </c>
      <c r="J35" s="60">
        <v>826400</v>
      </c>
      <c r="K35" s="5">
        <v>0</v>
      </c>
      <c r="L35" s="5">
        <v>0</v>
      </c>
      <c r="M35" s="59">
        <f t="shared" si="6"/>
        <v>247</v>
      </c>
      <c r="N35" s="59">
        <f t="shared" si="6"/>
        <v>826400</v>
      </c>
      <c r="O35" s="31"/>
    </row>
    <row r="36" spans="1:15" x14ac:dyDescent="0.4">
      <c r="A36" s="4">
        <v>29</v>
      </c>
      <c r="B36" s="46" t="s">
        <v>87</v>
      </c>
      <c r="C36" s="4">
        <v>4</v>
      </c>
      <c r="D36" s="4" t="s">
        <v>88</v>
      </c>
      <c r="E36" s="4" t="s">
        <v>7</v>
      </c>
      <c r="F36" s="4" t="s">
        <v>3</v>
      </c>
      <c r="G36" s="49" t="s">
        <v>89</v>
      </c>
      <c r="H36" s="46" t="s">
        <v>90</v>
      </c>
      <c r="I36" s="4">
        <v>110</v>
      </c>
      <c r="J36" s="60">
        <v>331500</v>
      </c>
      <c r="K36" s="5">
        <v>0</v>
      </c>
      <c r="L36" s="5">
        <v>0</v>
      </c>
      <c r="M36" s="59">
        <f t="shared" ref="M36:M37" si="7">I36+K36</f>
        <v>110</v>
      </c>
      <c r="N36" s="59">
        <f t="shared" ref="N36:N37" si="8">J36+L36</f>
        <v>331500</v>
      </c>
      <c r="O36" s="31"/>
    </row>
    <row r="37" spans="1:15" x14ac:dyDescent="0.4">
      <c r="A37" s="50">
        <v>30</v>
      </c>
      <c r="B37" s="95" t="s">
        <v>683</v>
      </c>
      <c r="C37" s="4">
        <v>7</v>
      </c>
      <c r="D37" s="44" t="s">
        <v>88</v>
      </c>
      <c r="E37" s="4" t="s">
        <v>7</v>
      </c>
      <c r="F37" s="4" t="s">
        <v>3</v>
      </c>
      <c r="G37" s="45">
        <v>2542</v>
      </c>
      <c r="H37" s="48" t="s">
        <v>684</v>
      </c>
      <c r="I37" s="4">
        <v>216</v>
      </c>
      <c r="J37" s="60">
        <v>1036689</v>
      </c>
      <c r="K37" s="5">
        <v>30</v>
      </c>
      <c r="L37" s="5">
        <v>1500</v>
      </c>
      <c r="M37" s="59">
        <f t="shared" si="7"/>
        <v>246</v>
      </c>
      <c r="N37" s="59">
        <f t="shared" si="8"/>
        <v>1038189</v>
      </c>
      <c r="O37" s="31"/>
    </row>
    <row r="38" spans="1:15" ht="21.6" thickBot="1" x14ac:dyDescent="0.45">
      <c r="A38" s="36"/>
      <c r="B38" s="555" t="s">
        <v>2</v>
      </c>
      <c r="C38" s="556"/>
      <c r="D38" s="556"/>
      <c r="E38" s="556"/>
      <c r="F38" s="556"/>
      <c r="G38" s="556"/>
      <c r="H38" s="557"/>
      <c r="I38" s="36"/>
      <c r="J38" s="61">
        <f>SUM(J19:J37)</f>
        <v>15179364</v>
      </c>
      <c r="K38" s="210">
        <f t="shared" ref="K38:N38" si="9">SUM(K19:K37)</f>
        <v>286</v>
      </c>
      <c r="L38" s="61">
        <f t="shared" si="9"/>
        <v>12350</v>
      </c>
      <c r="M38" s="61">
        <f t="shared" si="9"/>
        <v>4287</v>
      </c>
      <c r="N38" s="61">
        <f t="shared" si="9"/>
        <v>15191714</v>
      </c>
      <c r="O38" s="152"/>
    </row>
    <row r="39" spans="1:15" x14ac:dyDescent="0.4">
      <c r="A39" s="39">
        <v>31</v>
      </c>
      <c r="B39" s="95" t="s">
        <v>697</v>
      </c>
      <c r="C39" s="30">
        <v>2</v>
      </c>
      <c r="D39" s="30" t="s">
        <v>92</v>
      </c>
      <c r="E39" s="30" t="s">
        <v>9</v>
      </c>
      <c r="F39" s="30" t="s">
        <v>3</v>
      </c>
      <c r="G39" s="42">
        <v>2540</v>
      </c>
      <c r="H39" s="48" t="s">
        <v>700</v>
      </c>
      <c r="I39" s="30">
        <v>54</v>
      </c>
      <c r="J39" s="54">
        <v>107980</v>
      </c>
      <c r="K39" s="54">
        <v>0</v>
      </c>
      <c r="L39" s="54">
        <v>0</v>
      </c>
      <c r="M39" s="59">
        <f t="shared" ref="M39:M40" si="10">I39+K39</f>
        <v>54</v>
      </c>
      <c r="N39" s="59">
        <f t="shared" ref="N39:N40" si="11">J39+L39</f>
        <v>107980</v>
      </c>
      <c r="O39" s="35"/>
    </row>
    <row r="40" spans="1:15" x14ac:dyDescent="0.4">
      <c r="A40" s="39">
        <v>32</v>
      </c>
      <c r="B40" s="99" t="s">
        <v>698</v>
      </c>
      <c r="C40" s="39">
        <v>3</v>
      </c>
      <c r="D40" s="100" t="s">
        <v>92</v>
      </c>
      <c r="E40" s="29" t="s">
        <v>9</v>
      </c>
      <c r="F40" s="29" t="s">
        <v>3</v>
      </c>
      <c r="G40" s="42">
        <v>2545</v>
      </c>
      <c r="H40" s="35" t="s">
        <v>699</v>
      </c>
      <c r="I40" s="29">
        <v>30</v>
      </c>
      <c r="J40" s="53">
        <v>25000</v>
      </c>
      <c r="K40" s="53">
        <v>5</v>
      </c>
      <c r="L40" s="53">
        <v>250</v>
      </c>
      <c r="M40" s="59">
        <f t="shared" si="10"/>
        <v>35</v>
      </c>
      <c r="N40" s="59">
        <f t="shared" si="11"/>
        <v>25250</v>
      </c>
      <c r="O40" s="35"/>
    </row>
    <row r="41" spans="1:15" x14ac:dyDescent="0.4">
      <c r="A41" s="39">
        <v>33</v>
      </c>
      <c r="B41" s="99" t="s">
        <v>91</v>
      </c>
      <c r="C41" s="39">
        <v>5</v>
      </c>
      <c r="D41" s="100" t="s">
        <v>92</v>
      </c>
      <c r="E41" s="29" t="s">
        <v>9</v>
      </c>
      <c r="F41" s="29" t="s">
        <v>3</v>
      </c>
      <c r="G41" s="40" t="s">
        <v>93</v>
      </c>
      <c r="H41" s="35" t="s">
        <v>94</v>
      </c>
      <c r="I41" s="29">
        <v>62</v>
      </c>
      <c r="J41" s="53">
        <v>38090</v>
      </c>
      <c r="K41" s="53">
        <v>0</v>
      </c>
      <c r="L41" s="53">
        <v>0</v>
      </c>
      <c r="M41" s="59">
        <f t="shared" ref="M41" si="12">I41+K41</f>
        <v>62</v>
      </c>
      <c r="N41" s="59">
        <f t="shared" ref="N41" si="13">J41+L41</f>
        <v>38090</v>
      </c>
      <c r="O41" s="35"/>
    </row>
    <row r="42" spans="1:15" x14ac:dyDescent="0.4">
      <c r="A42" s="39">
        <v>34</v>
      </c>
      <c r="B42" s="31" t="s">
        <v>95</v>
      </c>
      <c r="C42" s="30">
        <v>1</v>
      </c>
      <c r="D42" s="30" t="s">
        <v>96</v>
      </c>
      <c r="E42" s="30" t="s">
        <v>9</v>
      </c>
      <c r="F42" s="30" t="s">
        <v>3</v>
      </c>
      <c r="G42" s="41" t="s">
        <v>97</v>
      </c>
      <c r="H42" s="31" t="s">
        <v>98</v>
      </c>
      <c r="I42" s="30">
        <v>53</v>
      </c>
      <c r="J42" s="54">
        <v>19341</v>
      </c>
      <c r="K42" s="54">
        <v>0</v>
      </c>
      <c r="L42" s="54">
        <v>0</v>
      </c>
      <c r="M42" s="59">
        <f t="shared" ref="M42:N48" si="14">I42+K42</f>
        <v>53</v>
      </c>
      <c r="N42" s="59">
        <f t="shared" si="14"/>
        <v>19341</v>
      </c>
      <c r="O42" s="31"/>
    </row>
    <row r="43" spans="1:15" x14ac:dyDescent="0.4">
      <c r="A43" s="39">
        <v>35</v>
      </c>
      <c r="B43" s="98" t="s">
        <v>701</v>
      </c>
      <c r="C43" s="30">
        <v>2</v>
      </c>
      <c r="D43" s="30" t="s">
        <v>96</v>
      </c>
      <c r="E43" s="30" t="s">
        <v>9</v>
      </c>
      <c r="F43" s="30" t="s">
        <v>3</v>
      </c>
      <c r="G43" s="42">
        <v>2544</v>
      </c>
      <c r="H43" s="31" t="s">
        <v>702</v>
      </c>
      <c r="I43" s="30">
        <v>46</v>
      </c>
      <c r="J43" s="54">
        <v>44920</v>
      </c>
      <c r="K43" s="54">
        <v>4</v>
      </c>
      <c r="L43" s="54">
        <v>200</v>
      </c>
      <c r="M43" s="59">
        <f t="shared" si="14"/>
        <v>50</v>
      </c>
      <c r="N43" s="59">
        <f t="shared" si="14"/>
        <v>45120</v>
      </c>
      <c r="O43" s="31"/>
    </row>
    <row r="44" spans="1:15" x14ac:dyDescent="0.4">
      <c r="A44" s="39">
        <v>36</v>
      </c>
      <c r="B44" s="98" t="s">
        <v>99</v>
      </c>
      <c r="C44" s="30">
        <v>3</v>
      </c>
      <c r="D44" s="30" t="s">
        <v>96</v>
      </c>
      <c r="E44" s="30" t="s">
        <v>9</v>
      </c>
      <c r="F44" s="30" t="s">
        <v>3</v>
      </c>
      <c r="G44" s="41" t="s">
        <v>100</v>
      </c>
      <c r="H44" s="31" t="s">
        <v>101</v>
      </c>
      <c r="I44" s="30">
        <v>30</v>
      </c>
      <c r="J44" s="54">
        <v>95272</v>
      </c>
      <c r="K44" s="54">
        <v>0</v>
      </c>
      <c r="L44" s="54">
        <v>0</v>
      </c>
      <c r="M44" s="59">
        <f t="shared" si="14"/>
        <v>30</v>
      </c>
      <c r="N44" s="59">
        <f t="shared" si="14"/>
        <v>95272</v>
      </c>
      <c r="O44" s="30"/>
    </row>
    <row r="45" spans="1:15" x14ac:dyDescent="0.4">
      <c r="A45" s="39">
        <v>37</v>
      </c>
      <c r="B45" s="95" t="s">
        <v>349</v>
      </c>
      <c r="C45" s="30">
        <v>4</v>
      </c>
      <c r="D45" s="30" t="s">
        <v>96</v>
      </c>
      <c r="E45" s="30" t="s">
        <v>9</v>
      </c>
      <c r="F45" s="30" t="s">
        <v>3</v>
      </c>
      <c r="G45" s="42">
        <v>2545</v>
      </c>
      <c r="H45" s="48" t="s">
        <v>335</v>
      </c>
      <c r="I45" s="30">
        <v>83</v>
      </c>
      <c r="J45" s="54">
        <v>150800</v>
      </c>
      <c r="K45" s="54">
        <v>0</v>
      </c>
      <c r="L45" s="54">
        <v>0</v>
      </c>
      <c r="M45" s="59">
        <f t="shared" si="14"/>
        <v>83</v>
      </c>
      <c r="N45" s="59">
        <f t="shared" si="14"/>
        <v>150800</v>
      </c>
      <c r="O45" s="30"/>
    </row>
    <row r="46" spans="1:15" x14ac:dyDescent="0.4">
      <c r="A46" s="39">
        <v>38</v>
      </c>
      <c r="B46" s="95" t="s">
        <v>703</v>
      </c>
      <c r="C46" s="30">
        <v>5</v>
      </c>
      <c r="D46" s="30" t="s">
        <v>96</v>
      </c>
      <c r="E46" s="30" t="s">
        <v>9</v>
      </c>
      <c r="F46" s="30" t="s">
        <v>3</v>
      </c>
      <c r="G46" s="42">
        <v>2530</v>
      </c>
      <c r="H46" s="48" t="s">
        <v>704</v>
      </c>
      <c r="I46" s="30">
        <v>86</v>
      </c>
      <c r="J46" s="54">
        <v>468733</v>
      </c>
      <c r="K46" s="54">
        <v>6</v>
      </c>
      <c r="L46" s="54">
        <v>600</v>
      </c>
      <c r="M46" s="59">
        <f t="shared" si="14"/>
        <v>92</v>
      </c>
      <c r="N46" s="59">
        <f t="shared" si="14"/>
        <v>469333</v>
      </c>
      <c r="O46" s="30"/>
    </row>
    <row r="47" spans="1:15" x14ac:dyDescent="0.4">
      <c r="A47" s="39">
        <v>39</v>
      </c>
      <c r="B47" s="95" t="s">
        <v>705</v>
      </c>
      <c r="C47" s="30">
        <v>1</v>
      </c>
      <c r="D47" s="30" t="s">
        <v>103</v>
      </c>
      <c r="E47" s="30" t="s">
        <v>9</v>
      </c>
      <c r="F47" s="30" t="s">
        <v>3</v>
      </c>
      <c r="G47" s="42">
        <v>2564</v>
      </c>
      <c r="H47" s="48" t="s">
        <v>706</v>
      </c>
      <c r="I47" s="30">
        <v>75</v>
      </c>
      <c r="J47" s="54">
        <v>28600</v>
      </c>
      <c r="K47" s="54">
        <v>5</v>
      </c>
      <c r="L47" s="54">
        <v>250</v>
      </c>
      <c r="M47" s="59">
        <f t="shared" si="14"/>
        <v>80</v>
      </c>
      <c r="N47" s="59">
        <f t="shared" si="14"/>
        <v>28850</v>
      </c>
      <c r="O47" s="30"/>
    </row>
    <row r="48" spans="1:15" x14ac:dyDescent="0.4">
      <c r="A48" s="39">
        <v>40</v>
      </c>
      <c r="B48" s="95" t="s">
        <v>340</v>
      </c>
      <c r="C48" s="30">
        <v>2</v>
      </c>
      <c r="D48" s="30" t="s">
        <v>103</v>
      </c>
      <c r="E48" s="30" t="s">
        <v>9</v>
      </c>
      <c r="F48" s="30" t="s">
        <v>3</v>
      </c>
      <c r="G48" s="42">
        <v>2558</v>
      </c>
      <c r="H48" s="169" t="s">
        <v>323</v>
      </c>
      <c r="I48" s="30">
        <v>47</v>
      </c>
      <c r="J48" s="54">
        <v>37200</v>
      </c>
      <c r="K48" s="54">
        <v>0</v>
      </c>
      <c r="L48" s="54">
        <v>0</v>
      </c>
      <c r="M48" s="59">
        <f t="shared" si="14"/>
        <v>47</v>
      </c>
      <c r="N48" s="59">
        <f t="shared" si="14"/>
        <v>37200</v>
      </c>
      <c r="O48" s="30"/>
    </row>
    <row r="49" spans="1:15" x14ac:dyDescent="0.4">
      <c r="A49" s="39">
        <v>41</v>
      </c>
      <c r="B49" s="31" t="s">
        <v>102</v>
      </c>
      <c r="C49" s="30">
        <v>4</v>
      </c>
      <c r="D49" s="30" t="s">
        <v>103</v>
      </c>
      <c r="E49" s="30" t="s">
        <v>9</v>
      </c>
      <c r="F49" s="30" t="s">
        <v>3</v>
      </c>
      <c r="G49" s="41" t="s">
        <v>93</v>
      </c>
      <c r="H49" s="31" t="s">
        <v>104</v>
      </c>
      <c r="I49" s="30">
        <v>48</v>
      </c>
      <c r="J49" s="54">
        <v>66110</v>
      </c>
      <c r="K49" s="54">
        <v>0</v>
      </c>
      <c r="L49" s="54">
        <v>0</v>
      </c>
      <c r="M49" s="59">
        <f t="shared" ref="M49:N63" si="15">I49+K49</f>
        <v>48</v>
      </c>
      <c r="N49" s="59">
        <f t="shared" si="15"/>
        <v>66110</v>
      </c>
      <c r="O49" s="31"/>
    </row>
    <row r="50" spans="1:15" x14ac:dyDescent="0.4">
      <c r="A50" s="39">
        <v>42</v>
      </c>
      <c r="B50" s="95" t="s">
        <v>346</v>
      </c>
      <c r="C50" s="30">
        <v>5</v>
      </c>
      <c r="D50" s="30" t="s">
        <v>103</v>
      </c>
      <c r="E50" s="30" t="s">
        <v>9</v>
      </c>
      <c r="F50" s="30" t="s">
        <v>3</v>
      </c>
      <c r="G50" s="42">
        <v>2545</v>
      </c>
      <c r="H50" s="48" t="s">
        <v>332</v>
      </c>
      <c r="I50" s="30">
        <v>77</v>
      </c>
      <c r="J50" s="54">
        <v>150200</v>
      </c>
      <c r="K50" s="54">
        <v>0</v>
      </c>
      <c r="L50" s="54">
        <v>0</v>
      </c>
      <c r="M50" s="59">
        <f t="shared" si="15"/>
        <v>77</v>
      </c>
      <c r="N50" s="59">
        <f t="shared" si="15"/>
        <v>150200</v>
      </c>
      <c r="O50" s="31"/>
    </row>
    <row r="51" spans="1:15" x14ac:dyDescent="0.4">
      <c r="A51" s="39">
        <v>43</v>
      </c>
      <c r="B51" s="95" t="s">
        <v>345</v>
      </c>
      <c r="C51" s="30">
        <v>6</v>
      </c>
      <c r="D51" s="30" t="s">
        <v>103</v>
      </c>
      <c r="E51" s="30" t="s">
        <v>9</v>
      </c>
      <c r="F51" s="30" t="s">
        <v>3</v>
      </c>
      <c r="G51" s="42">
        <v>2546</v>
      </c>
      <c r="H51" s="48" t="s">
        <v>330</v>
      </c>
      <c r="I51" s="30">
        <v>45</v>
      </c>
      <c r="J51" s="54">
        <v>52200</v>
      </c>
      <c r="K51" s="54">
        <v>0</v>
      </c>
      <c r="L51" s="54">
        <v>0</v>
      </c>
      <c r="M51" s="59">
        <f t="shared" ref="M51:M53" si="16">I51+K51</f>
        <v>45</v>
      </c>
      <c r="N51" s="59">
        <f t="shared" ref="N51:N53" si="17">J51+L51</f>
        <v>52200</v>
      </c>
      <c r="O51" s="31"/>
    </row>
    <row r="52" spans="1:15" x14ac:dyDescent="0.4">
      <c r="A52" s="39">
        <v>44</v>
      </c>
      <c r="B52" s="95" t="s">
        <v>345</v>
      </c>
      <c r="C52" s="30">
        <v>7</v>
      </c>
      <c r="D52" s="30" t="s">
        <v>103</v>
      </c>
      <c r="E52" s="30" t="s">
        <v>9</v>
      </c>
      <c r="F52" s="30" t="s">
        <v>3</v>
      </c>
      <c r="G52" s="42">
        <v>2567</v>
      </c>
      <c r="H52" s="48" t="s">
        <v>331</v>
      </c>
      <c r="I52" s="30">
        <v>64</v>
      </c>
      <c r="J52" s="54">
        <v>116360</v>
      </c>
      <c r="K52" s="54">
        <v>0</v>
      </c>
      <c r="L52" s="54">
        <v>0</v>
      </c>
      <c r="M52" s="59">
        <f t="shared" si="16"/>
        <v>64</v>
      </c>
      <c r="N52" s="59">
        <f t="shared" si="17"/>
        <v>116360</v>
      </c>
      <c r="O52" s="31"/>
    </row>
    <row r="53" spans="1:15" x14ac:dyDescent="0.4">
      <c r="A53" s="39">
        <v>45</v>
      </c>
      <c r="B53" s="95" t="s">
        <v>339</v>
      </c>
      <c r="C53" s="30">
        <v>8</v>
      </c>
      <c r="D53" s="30" t="s">
        <v>103</v>
      </c>
      <c r="E53" s="30" t="s">
        <v>9</v>
      </c>
      <c r="F53" s="30" t="s">
        <v>3</v>
      </c>
      <c r="G53" s="42">
        <v>2542</v>
      </c>
      <c r="H53" s="234" t="s">
        <v>707</v>
      </c>
      <c r="I53" s="30">
        <v>38</v>
      </c>
      <c r="J53" s="54">
        <v>220000</v>
      </c>
      <c r="K53" s="54">
        <v>6</v>
      </c>
      <c r="L53" s="54">
        <v>400</v>
      </c>
      <c r="M53" s="59">
        <f t="shared" si="16"/>
        <v>44</v>
      </c>
      <c r="N53" s="59">
        <f t="shared" si="17"/>
        <v>220400</v>
      </c>
      <c r="O53" s="31"/>
    </row>
    <row r="54" spans="1:15" x14ac:dyDescent="0.4">
      <c r="A54" s="39">
        <v>46</v>
      </c>
      <c r="B54" s="95" t="s">
        <v>339</v>
      </c>
      <c r="C54" s="30">
        <v>9</v>
      </c>
      <c r="D54" s="30" t="s">
        <v>103</v>
      </c>
      <c r="E54" s="30" t="s">
        <v>9</v>
      </c>
      <c r="F54" s="30" t="s">
        <v>3</v>
      </c>
      <c r="G54" s="42">
        <v>2560</v>
      </c>
      <c r="H54" s="48" t="s">
        <v>322</v>
      </c>
      <c r="I54" s="30">
        <v>41</v>
      </c>
      <c r="J54" s="54">
        <v>53500</v>
      </c>
      <c r="K54" s="54">
        <v>0</v>
      </c>
      <c r="L54" s="54">
        <v>0</v>
      </c>
      <c r="M54" s="59">
        <f t="shared" ref="M54:M55" si="18">I54+K54</f>
        <v>41</v>
      </c>
      <c r="N54" s="59">
        <f t="shared" ref="N54:N55" si="19">J54+L54</f>
        <v>53500</v>
      </c>
      <c r="O54" s="31"/>
    </row>
    <row r="55" spans="1:15" x14ac:dyDescent="0.4">
      <c r="A55" s="39">
        <v>47</v>
      </c>
      <c r="B55" s="95" t="s">
        <v>347</v>
      </c>
      <c r="C55" s="30">
        <v>1</v>
      </c>
      <c r="D55" s="30" t="s">
        <v>9</v>
      </c>
      <c r="E55" s="30" t="s">
        <v>9</v>
      </c>
      <c r="F55" s="30" t="s">
        <v>3</v>
      </c>
      <c r="G55" s="42">
        <v>2558</v>
      </c>
      <c r="H55" s="48" t="s">
        <v>333</v>
      </c>
      <c r="I55" s="30">
        <v>66</v>
      </c>
      <c r="J55" s="54">
        <v>153400</v>
      </c>
      <c r="K55" s="54">
        <v>0</v>
      </c>
      <c r="L55" s="54">
        <v>0</v>
      </c>
      <c r="M55" s="59">
        <f t="shared" si="18"/>
        <v>66</v>
      </c>
      <c r="N55" s="59">
        <f t="shared" si="19"/>
        <v>153400</v>
      </c>
      <c r="O55" s="31"/>
    </row>
    <row r="56" spans="1:15" x14ac:dyDescent="0.4">
      <c r="A56" s="39">
        <v>48</v>
      </c>
      <c r="B56" s="95" t="s">
        <v>336</v>
      </c>
      <c r="C56" s="30">
        <v>4</v>
      </c>
      <c r="D56" s="30" t="s">
        <v>9</v>
      </c>
      <c r="E56" s="30" t="s">
        <v>9</v>
      </c>
      <c r="F56" s="30" t="s">
        <v>3</v>
      </c>
      <c r="G56" s="42">
        <v>2560</v>
      </c>
      <c r="H56" s="48" t="s">
        <v>319</v>
      </c>
      <c r="I56" s="30">
        <v>60</v>
      </c>
      <c r="J56" s="54">
        <v>131300</v>
      </c>
      <c r="K56" s="54">
        <v>0</v>
      </c>
      <c r="L56" s="54">
        <v>0</v>
      </c>
      <c r="M56" s="59">
        <f t="shared" si="15"/>
        <v>60</v>
      </c>
      <c r="N56" s="59">
        <f t="shared" si="15"/>
        <v>131300</v>
      </c>
      <c r="O56" s="31"/>
    </row>
    <row r="57" spans="1:15" x14ac:dyDescent="0.4">
      <c r="A57" s="39">
        <v>49</v>
      </c>
      <c r="B57" s="95" t="s">
        <v>337</v>
      </c>
      <c r="C57" s="30">
        <v>5</v>
      </c>
      <c r="D57" s="30" t="s">
        <v>9</v>
      </c>
      <c r="E57" s="30" t="s">
        <v>9</v>
      </c>
      <c r="F57" s="30" t="s">
        <v>3</v>
      </c>
      <c r="G57" s="42">
        <v>2546</v>
      </c>
      <c r="H57" s="48" t="s">
        <v>320</v>
      </c>
      <c r="I57" s="30">
        <v>34</v>
      </c>
      <c r="J57" s="54">
        <v>76360</v>
      </c>
      <c r="K57" s="54">
        <v>0</v>
      </c>
      <c r="L57" s="54">
        <v>0</v>
      </c>
      <c r="M57" s="59">
        <f t="shared" si="15"/>
        <v>34</v>
      </c>
      <c r="N57" s="59">
        <f t="shared" si="15"/>
        <v>76360</v>
      </c>
      <c r="O57" s="31"/>
    </row>
    <row r="58" spans="1:15" x14ac:dyDescent="0.4">
      <c r="A58" s="39">
        <v>50</v>
      </c>
      <c r="B58" s="95" t="s">
        <v>342</v>
      </c>
      <c r="C58" s="30">
        <v>6</v>
      </c>
      <c r="D58" s="30" t="s">
        <v>9</v>
      </c>
      <c r="E58" s="30" t="s">
        <v>9</v>
      </c>
      <c r="F58" s="30" t="s">
        <v>3</v>
      </c>
      <c r="G58" s="42">
        <v>2546</v>
      </c>
      <c r="H58" s="48" t="s">
        <v>326</v>
      </c>
      <c r="I58" s="30">
        <v>59</v>
      </c>
      <c r="J58" s="54">
        <v>13000</v>
      </c>
      <c r="K58" s="54">
        <v>0</v>
      </c>
      <c r="L58" s="54">
        <v>0</v>
      </c>
      <c r="M58" s="59">
        <f t="shared" ref="M58:M59" si="20">I58+K58</f>
        <v>59</v>
      </c>
      <c r="N58" s="59">
        <f t="shared" ref="N58:N59" si="21">J58+L58</f>
        <v>13000</v>
      </c>
      <c r="O58" s="31"/>
    </row>
    <row r="59" spans="1:15" x14ac:dyDescent="0.4">
      <c r="A59" s="39">
        <v>51</v>
      </c>
      <c r="B59" s="95" t="s">
        <v>708</v>
      </c>
      <c r="C59" s="30">
        <v>8</v>
      </c>
      <c r="D59" s="30" t="s">
        <v>9</v>
      </c>
      <c r="E59" s="30" t="s">
        <v>9</v>
      </c>
      <c r="F59" s="30" t="s">
        <v>3</v>
      </c>
      <c r="G59" s="42">
        <v>2566</v>
      </c>
      <c r="H59" s="48" t="s">
        <v>709</v>
      </c>
      <c r="I59" s="30">
        <v>15</v>
      </c>
      <c r="J59" s="54">
        <v>106000</v>
      </c>
      <c r="K59" s="54">
        <v>5</v>
      </c>
      <c r="L59" s="54">
        <v>250</v>
      </c>
      <c r="M59" s="59">
        <f t="shared" si="20"/>
        <v>20</v>
      </c>
      <c r="N59" s="59">
        <f t="shared" si="21"/>
        <v>106250</v>
      </c>
      <c r="O59" s="31"/>
    </row>
    <row r="60" spans="1:15" x14ac:dyDescent="0.4">
      <c r="A60" s="39">
        <v>52</v>
      </c>
      <c r="B60" s="95" t="s">
        <v>721</v>
      </c>
      <c r="C60" s="30">
        <v>9</v>
      </c>
      <c r="D60" s="30" t="s">
        <v>9</v>
      </c>
      <c r="E60" s="30" t="s">
        <v>9</v>
      </c>
      <c r="F60" s="30" t="s">
        <v>3</v>
      </c>
      <c r="G60" s="42">
        <v>2545</v>
      </c>
      <c r="H60" s="169" t="s">
        <v>321</v>
      </c>
      <c r="I60" s="30">
        <v>43</v>
      </c>
      <c r="J60" s="54">
        <v>32800</v>
      </c>
      <c r="K60" s="54">
        <v>0</v>
      </c>
      <c r="L60" s="54">
        <v>0</v>
      </c>
      <c r="M60" s="59">
        <f t="shared" si="15"/>
        <v>43</v>
      </c>
      <c r="N60" s="59">
        <f t="shared" si="15"/>
        <v>32800</v>
      </c>
      <c r="O60" s="31"/>
    </row>
    <row r="61" spans="1:15" x14ac:dyDescent="0.4">
      <c r="A61" s="39">
        <v>53</v>
      </c>
      <c r="B61" s="95" t="s">
        <v>722</v>
      </c>
      <c r="C61" s="30">
        <v>9</v>
      </c>
      <c r="D61" s="30" t="s">
        <v>9</v>
      </c>
      <c r="E61" s="30" t="s">
        <v>9</v>
      </c>
      <c r="F61" s="30" t="s">
        <v>3</v>
      </c>
      <c r="G61" s="42">
        <v>2565</v>
      </c>
      <c r="H61" s="48" t="s">
        <v>710</v>
      </c>
      <c r="I61" s="30">
        <v>23</v>
      </c>
      <c r="J61" s="54">
        <v>3370</v>
      </c>
      <c r="K61" s="54">
        <v>5</v>
      </c>
      <c r="L61" s="54">
        <v>250</v>
      </c>
      <c r="M61" s="59">
        <f t="shared" si="15"/>
        <v>28</v>
      </c>
      <c r="N61" s="59">
        <f t="shared" si="15"/>
        <v>3620</v>
      </c>
      <c r="O61" s="31"/>
    </row>
    <row r="62" spans="1:15" x14ac:dyDescent="0.4">
      <c r="A62" s="39">
        <v>54</v>
      </c>
      <c r="B62" s="95" t="s">
        <v>341</v>
      </c>
      <c r="C62" s="30">
        <v>1</v>
      </c>
      <c r="D62" s="30" t="s">
        <v>324</v>
      </c>
      <c r="E62" s="30" t="s">
        <v>9</v>
      </c>
      <c r="F62" s="30" t="s">
        <v>3</v>
      </c>
      <c r="G62" s="42">
        <v>2544</v>
      </c>
      <c r="H62" s="48" t="s">
        <v>325</v>
      </c>
      <c r="I62" s="30">
        <v>71</v>
      </c>
      <c r="J62" s="54">
        <v>316570</v>
      </c>
      <c r="K62" s="54">
        <v>0</v>
      </c>
      <c r="L62" s="54">
        <v>0</v>
      </c>
      <c r="M62" s="59">
        <f t="shared" si="15"/>
        <v>71</v>
      </c>
      <c r="N62" s="59">
        <f t="shared" si="15"/>
        <v>316570</v>
      </c>
      <c r="O62" s="31"/>
    </row>
    <row r="63" spans="1:15" x14ac:dyDescent="0.4">
      <c r="A63" s="39">
        <v>55</v>
      </c>
      <c r="B63" s="95" t="s">
        <v>344</v>
      </c>
      <c r="C63" s="30">
        <v>1</v>
      </c>
      <c r="D63" s="30" t="s">
        <v>328</v>
      </c>
      <c r="E63" s="30" t="s">
        <v>9</v>
      </c>
      <c r="F63" s="30" t="s">
        <v>3</v>
      </c>
      <c r="G63" s="42">
        <v>2546</v>
      </c>
      <c r="H63" s="48" t="s">
        <v>329</v>
      </c>
      <c r="I63" s="30">
        <v>198</v>
      </c>
      <c r="J63" s="54">
        <v>317276</v>
      </c>
      <c r="K63" s="54">
        <v>0</v>
      </c>
      <c r="L63" s="54">
        <v>0</v>
      </c>
      <c r="M63" s="59">
        <f t="shared" si="15"/>
        <v>198</v>
      </c>
      <c r="N63" s="59">
        <f t="shared" si="15"/>
        <v>317276</v>
      </c>
      <c r="O63" s="31"/>
    </row>
    <row r="64" spans="1:15" x14ac:dyDescent="0.4">
      <c r="A64" s="39">
        <v>56</v>
      </c>
      <c r="B64" s="95" t="s">
        <v>348</v>
      </c>
      <c r="C64" s="30">
        <v>2</v>
      </c>
      <c r="D64" s="30" t="s">
        <v>328</v>
      </c>
      <c r="E64" s="30" t="s">
        <v>9</v>
      </c>
      <c r="F64" s="30" t="s">
        <v>3</v>
      </c>
      <c r="G64" s="42">
        <v>2544</v>
      </c>
      <c r="H64" s="48" t="s">
        <v>334</v>
      </c>
      <c r="I64" s="30">
        <v>43</v>
      </c>
      <c r="J64" s="54">
        <v>26000</v>
      </c>
      <c r="K64" s="54">
        <v>0</v>
      </c>
      <c r="L64" s="54">
        <v>0</v>
      </c>
      <c r="M64" s="59">
        <f t="shared" ref="M64" si="22">I64+K64</f>
        <v>43</v>
      </c>
      <c r="N64" s="59">
        <f t="shared" ref="N64" si="23">J64+L64</f>
        <v>26000</v>
      </c>
      <c r="O64" s="31"/>
    </row>
    <row r="65" spans="1:15" ht="21.6" thickBot="1" x14ac:dyDescent="0.45">
      <c r="A65" s="37"/>
      <c r="B65" s="172"/>
      <c r="C65" s="37"/>
      <c r="D65" s="37" t="s">
        <v>2</v>
      </c>
      <c r="E65" s="38"/>
      <c r="F65" s="38"/>
      <c r="G65" s="37"/>
      <c r="H65" s="38"/>
      <c r="I65" s="37"/>
      <c r="J65" s="57">
        <f>SUM(J39:J64)</f>
        <v>2850382</v>
      </c>
      <c r="K65" s="211">
        <f>SUM(K39:K64)</f>
        <v>36</v>
      </c>
      <c r="L65" s="57">
        <f>SUM(L39:L64)</f>
        <v>2200</v>
      </c>
      <c r="M65" s="57">
        <f>SUM(M39:M64)</f>
        <v>1527</v>
      </c>
      <c r="N65" s="57">
        <f>SUM(N39:N64)</f>
        <v>2852582</v>
      </c>
      <c r="O65" s="152"/>
    </row>
    <row r="66" spans="1:15" x14ac:dyDescent="0.4">
      <c r="A66" s="50">
        <v>57</v>
      </c>
      <c r="B66" s="173" t="s">
        <v>105</v>
      </c>
      <c r="C66" s="39">
        <v>1</v>
      </c>
      <c r="D66" s="100" t="s">
        <v>106</v>
      </c>
      <c r="E66" s="29" t="s">
        <v>12</v>
      </c>
      <c r="F66" s="29" t="s">
        <v>3</v>
      </c>
      <c r="G66" s="29" t="s">
        <v>107</v>
      </c>
      <c r="H66" s="35" t="s">
        <v>108</v>
      </c>
      <c r="I66" s="29">
        <v>311</v>
      </c>
      <c r="J66" s="53">
        <v>200850</v>
      </c>
      <c r="K66" s="55">
        <v>0</v>
      </c>
      <c r="L66" s="53">
        <v>0</v>
      </c>
      <c r="M66" s="59">
        <f t="shared" ref="M66:N72" si="24">I66+K66</f>
        <v>311</v>
      </c>
      <c r="N66" s="59">
        <f t="shared" si="24"/>
        <v>200850</v>
      </c>
      <c r="O66" s="35"/>
    </row>
    <row r="67" spans="1:15" x14ac:dyDescent="0.4">
      <c r="A67" s="50">
        <v>58</v>
      </c>
      <c r="B67" s="99" t="s">
        <v>735</v>
      </c>
      <c r="C67" s="39">
        <v>2</v>
      </c>
      <c r="D67" s="100" t="s">
        <v>736</v>
      </c>
      <c r="E67" s="29" t="s">
        <v>12</v>
      </c>
      <c r="F67" s="29" t="s">
        <v>3</v>
      </c>
      <c r="G67" s="238">
        <v>243478</v>
      </c>
      <c r="H67" s="35" t="s">
        <v>737</v>
      </c>
      <c r="I67" s="29">
        <v>15</v>
      </c>
      <c r="J67" s="53">
        <v>2000</v>
      </c>
      <c r="K67" s="55">
        <v>30</v>
      </c>
      <c r="L67" s="53">
        <v>8000</v>
      </c>
      <c r="M67" s="59">
        <f t="shared" si="24"/>
        <v>45</v>
      </c>
      <c r="N67" s="59">
        <f t="shared" si="24"/>
        <v>10000</v>
      </c>
      <c r="O67" s="31"/>
    </row>
    <row r="68" spans="1:15" x14ac:dyDescent="0.4">
      <c r="A68" s="50">
        <v>59</v>
      </c>
      <c r="B68" s="98" t="s">
        <v>738</v>
      </c>
      <c r="C68" s="30">
        <v>2</v>
      </c>
      <c r="D68" s="30" t="s">
        <v>110</v>
      </c>
      <c r="E68" s="30" t="s">
        <v>12</v>
      </c>
      <c r="F68" s="30" t="s">
        <v>3</v>
      </c>
      <c r="G68" s="30" t="s">
        <v>739</v>
      </c>
      <c r="H68" s="31" t="s">
        <v>734</v>
      </c>
      <c r="I68" s="30">
        <v>0</v>
      </c>
      <c r="J68" s="54">
        <v>0</v>
      </c>
      <c r="K68" s="56">
        <v>35</v>
      </c>
      <c r="L68" s="54">
        <v>15000</v>
      </c>
      <c r="M68" s="59">
        <f t="shared" si="24"/>
        <v>35</v>
      </c>
      <c r="N68" s="59">
        <f t="shared" si="24"/>
        <v>15000</v>
      </c>
      <c r="O68" s="30" t="s">
        <v>638</v>
      </c>
    </row>
    <row r="69" spans="1:15" x14ac:dyDescent="0.4">
      <c r="A69" s="50">
        <v>60</v>
      </c>
      <c r="B69" s="98" t="s">
        <v>113</v>
      </c>
      <c r="C69" s="30">
        <v>3</v>
      </c>
      <c r="D69" s="30" t="s">
        <v>110</v>
      </c>
      <c r="E69" s="30" t="s">
        <v>12</v>
      </c>
      <c r="F69" s="30" t="s">
        <v>3</v>
      </c>
      <c r="G69" s="30" t="s">
        <v>114</v>
      </c>
      <c r="H69" s="31" t="s">
        <v>115</v>
      </c>
      <c r="I69" s="30">
        <v>125</v>
      </c>
      <c r="J69" s="54">
        <v>17750</v>
      </c>
      <c r="K69" s="56">
        <v>15</v>
      </c>
      <c r="L69" s="54">
        <v>750</v>
      </c>
      <c r="M69" s="59">
        <f t="shared" ref="M69:M70" si="25">I69+K69</f>
        <v>140</v>
      </c>
      <c r="N69" s="59">
        <f t="shared" ref="N69:N70" si="26">J69+L69</f>
        <v>18500</v>
      </c>
      <c r="O69" s="31"/>
    </row>
    <row r="70" spans="1:15" x14ac:dyDescent="0.4">
      <c r="A70" s="50">
        <v>61</v>
      </c>
      <c r="B70" s="98" t="s">
        <v>109</v>
      </c>
      <c r="C70" s="30">
        <v>4</v>
      </c>
      <c r="D70" s="30" t="s">
        <v>110</v>
      </c>
      <c r="E70" s="30" t="s">
        <v>12</v>
      </c>
      <c r="F70" s="30" t="s">
        <v>3</v>
      </c>
      <c r="G70" s="30" t="s">
        <v>111</v>
      </c>
      <c r="H70" s="31" t="s">
        <v>112</v>
      </c>
      <c r="I70" s="30">
        <v>157</v>
      </c>
      <c r="J70" s="54">
        <v>80100</v>
      </c>
      <c r="K70" s="56">
        <v>33</v>
      </c>
      <c r="L70" s="54">
        <v>3000</v>
      </c>
      <c r="M70" s="59">
        <f t="shared" si="25"/>
        <v>190</v>
      </c>
      <c r="N70" s="59">
        <f t="shared" si="26"/>
        <v>83100</v>
      </c>
      <c r="O70" s="31"/>
    </row>
    <row r="71" spans="1:15" x14ac:dyDescent="0.4">
      <c r="A71" s="50">
        <v>62</v>
      </c>
      <c r="B71" s="98" t="s">
        <v>116</v>
      </c>
      <c r="C71" s="30">
        <v>9</v>
      </c>
      <c r="D71" s="30" t="s">
        <v>106</v>
      </c>
      <c r="E71" s="30" t="s">
        <v>12</v>
      </c>
      <c r="F71" s="30" t="s">
        <v>3</v>
      </c>
      <c r="G71" s="30" t="s">
        <v>117</v>
      </c>
      <c r="H71" s="31" t="s">
        <v>118</v>
      </c>
      <c r="I71" s="30">
        <v>119</v>
      </c>
      <c r="J71" s="54">
        <v>25500</v>
      </c>
      <c r="K71" s="56">
        <v>0</v>
      </c>
      <c r="L71" s="54">
        <v>0</v>
      </c>
      <c r="M71" s="59">
        <f t="shared" si="24"/>
        <v>119</v>
      </c>
      <c r="N71" s="59">
        <f t="shared" si="24"/>
        <v>25500</v>
      </c>
      <c r="O71" s="31"/>
    </row>
    <row r="72" spans="1:15" x14ac:dyDescent="0.4">
      <c r="A72" s="50">
        <v>63</v>
      </c>
      <c r="B72" s="98" t="s">
        <v>119</v>
      </c>
      <c r="C72" s="30">
        <v>5</v>
      </c>
      <c r="D72" s="30" t="s">
        <v>12</v>
      </c>
      <c r="E72" s="30" t="s">
        <v>12</v>
      </c>
      <c r="F72" s="30" t="s">
        <v>3</v>
      </c>
      <c r="G72" s="30" t="s">
        <v>120</v>
      </c>
      <c r="H72" s="31" t="s">
        <v>121</v>
      </c>
      <c r="I72" s="30">
        <v>20</v>
      </c>
      <c r="J72" s="56">
        <v>800</v>
      </c>
      <c r="K72" s="56">
        <v>0</v>
      </c>
      <c r="L72" s="56">
        <v>0</v>
      </c>
      <c r="M72" s="59">
        <f t="shared" si="24"/>
        <v>20</v>
      </c>
      <c r="N72" s="59">
        <f t="shared" si="24"/>
        <v>800</v>
      </c>
      <c r="O72" s="31"/>
    </row>
    <row r="73" spans="1:15" ht="21.6" thickBot="1" x14ac:dyDescent="0.45">
      <c r="A73" s="38"/>
      <c r="B73" s="172"/>
      <c r="C73" s="37"/>
      <c r="D73" s="37" t="s">
        <v>2</v>
      </c>
      <c r="E73" s="38"/>
      <c r="F73" s="38"/>
      <c r="G73" s="37"/>
      <c r="H73" s="38"/>
      <c r="I73" s="37"/>
      <c r="J73" s="57">
        <f>SUM(J66:J72)</f>
        <v>327000</v>
      </c>
      <c r="K73" s="211">
        <f t="shared" ref="K73:N73" si="27">SUM(K66:K72)</f>
        <v>113</v>
      </c>
      <c r="L73" s="57">
        <f t="shared" si="27"/>
        <v>26750</v>
      </c>
      <c r="M73" s="57">
        <f t="shared" si="27"/>
        <v>860</v>
      </c>
      <c r="N73" s="57">
        <f t="shared" si="27"/>
        <v>353750</v>
      </c>
      <c r="O73" s="152"/>
    </row>
    <row r="74" spans="1:15" x14ac:dyDescent="0.4">
      <c r="A74" s="39">
        <v>64</v>
      </c>
      <c r="B74" s="173" t="s">
        <v>122</v>
      </c>
      <c r="C74" s="39">
        <v>12</v>
      </c>
      <c r="D74" s="100" t="s">
        <v>123</v>
      </c>
      <c r="E74" s="29" t="s">
        <v>8</v>
      </c>
      <c r="F74" s="29" t="s">
        <v>3</v>
      </c>
      <c r="G74" s="29">
        <v>2566</v>
      </c>
      <c r="H74" s="35" t="s">
        <v>124</v>
      </c>
      <c r="I74" s="29">
        <v>107</v>
      </c>
      <c r="J74" s="53">
        <v>4950</v>
      </c>
      <c r="K74" s="55">
        <v>0</v>
      </c>
      <c r="L74" s="53">
        <v>0</v>
      </c>
      <c r="M74" s="59">
        <f t="shared" ref="M74:N80" si="28">I74+K74</f>
        <v>107</v>
      </c>
      <c r="N74" s="59">
        <f t="shared" si="28"/>
        <v>4950</v>
      </c>
      <c r="O74" s="35"/>
    </row>
    <row r="75" spans="1:15" x14ac:dyDescent="0.4">
      <c r="A75" s="30">
        <v>65</v>
      </c>
      <c r="B75" s="98" t="s">
        <v>125</v>
      </c>
      <c r="C75" s="42">
        <v>6</v>
      </c>
      <c r="D75" s="101" t="s">
        <v>126</v>
      </c>
      <c r="E75" s="30" t="s">
        <v>8</v>
      </c>
      <c r="F75" s="30" t="s">
        <v>3</v>
      </c>
      <c r="G75" s="30">
        <v>2566</v>
      </c>
      <c r="H75" s="31" t="s">
        <v>127</v>
      </c>
      <c r="I75" s="30">
        <v>98</v>
      </c>
      <c r="J75" s="54">
        <v>4200</v>
      </c>
      <c r="K75" s="56">
        <v>0</v>
      </c>
      <c r="L75" s="54">
        <v>0</v>
      </c>
      <c r="M75" s="59">
        <f t="shared" si="28"/>
        <v>98</v>
      </c>
      <c r="N75" s="59">
        <f t="shared" si="28"/>
        <v>4200</v>
      </c>
      <c r="O75" s="31"/>
    </row>
    <row r="76" spans="1:15" x14ac:dyDescent="0.4">
      <c r="A76" s="39">
        <v>66</v>
      </c>
      <c r="B76" s="98" t="s">
        <v>128</v>
      </c>
      <c r="C76" s="42">
        <v>9</v>
      </c>
      <c r="D76" s="101" t="s">
        <v>123</v>
      </c>
      <c r="E76" s="30" t="s">
        <v>8</v>
      </c>
      <c r="F76" s="30" t="s">
        <v>3</v>
      </c>
      <c r="G76" s="30">
        <v>2566</v>
      </c>
      <c r="H76" s="31" t="s">
        <v>129</v>
      </c>
      <c r="I76" s="30">
        <v>85</v>
      </c>
      <c r="J76" s="54">
        <v>4240</v>
      </c>
      <c r="K76" s="56">
        <v>0</v>
      </c>
      <c r="L76" s="54">
        <v>0</v>
      </c>
      <c r="M76" s="59">
        <f t="shared" si="28"/>
        <v>85</v>
      </c>
      <c r="N76" s="59">
        <f t="shared" si="28"/>
        <v>4240</v>
      </c>
      <c r="O76" s="31"/>
    </row>
    <row r="77" spans="1:15" x14ac:dyDescent="0.4">
      <c r="A77" s="30">
        <v>67</v>
      </c>
      <c r="B77" s="98" t="s">
        <v>130</v>
      </c>
      <c r="C77" s="42">
        <v>1</v>
      </c>
      <c r="D77" s="101" t="s">
        <v>131</v>
      </c>
      <c r="E77" s="30" t="s">
        <v>8</v>
      </c>
      <c r="F77" s="30" t="s">
        <v>3</v>
      </c>
      <c r="G77" s="30">
        <v>2566</v>
      </c>
      <c r="H77" s="31" t="s">
        <v>132</v>
      </c>
      <c r="I77" s="30">
        <v>90</v>
      </c>
      <c r="J77" s="54">
        <v>3720</v>
      </c>
      <c r="K77" s="56">
        <v>0</v>
      </c>
      <c r="L77" s="54">
        <v>0</v>
      </c>
      <c r="M77" s="59">
        <f t="shared" si="28"/>
        <v>90</v>
      </c>
      <c r="N77" s="59">
        <f t="shared" si="28"/>
        <v>3720</v>
      </c>
      <c r="O77" s="31"/>
    </row>
    <row r="78" spans="1:15" x14ac:dyDescent="0.4">
      <c r="A78" s="39">
        <v>68</v>
      </c>
      <c r="B78" s="98" t="s">
        <v>133</v>
      </c>
      <c r="C78" s="42">
        <v>4</v>
      </c>
      <c r="D78" s="101" t="s">
        <v>134</v>
      </c>
      <c r="E78" s="30" t="s">
        <v>8</v>
      </c>
      <c r="F78" s="30" t="s">
        <v>3</v>
      </c>
      <c r="G78" s="30">
        <v>2566</v>
      </c>
      <c r="H78" s="31" t="s">
        <v>135</v>
      </c>
      <c r="I78" s="30">
        <v>113</v>
      </c>
      <c r="J78" s="54">
        <v>6140</v>
      </c>
      <c r="K78" s="56">
        <v>0</v>
      </c>
      <c r="L78" s="54">
        <v>0</v>
      </c>
      <c r="M78" s="59">
        <f t="shared" si="28"/>
        <v>113</v>
      </c>
      <c r="N78" s="59">
        <f t="shared" si="28"/>
        <v>6140</v>
      </c>
      <c r="O78" s="31"/>
    </row>
    <row r="79" spans="1:15" x14ac:dyDescent="0.4">
      <c r="A79" s="30">
        <v>69</v>
      </c>
      <c r="B79" s="98" t="s">
        <v>136</v>
      </c>
      <c r="C79" s="42">
        <v>4</v>
      </c>
      <c r="D79" s="101" t="s">
        <v>137</v>
      </c>
      <c r="E79" s="30" t="s">
        <v>8</v>
      </c>
      <c r="F79" s="30" t="s">
        <v>3</v>
      </c>
      <c r="G79" s="30">
        <v>2566</v>
      </c>
      <c r="H79" s="31" t="s">
        <v>138</v>
      </c>
      <c r="I79" s="30">
        <v>123</v>
      </c>
      <c r="J79" s="54">
        <v>4570</v>
      </c>
      <c r="K79" s="56">
        <v>0</v>
      </c>
      <c r="L79" s="54">
        <v>0</v>
      </c>
      <c r="M79" s="59">
        <f t="shared" si="28"/>
        <v>123</v>
      </c>
      <c r="N79" s="59">
        <f t="shared" si="28"/>
        <v>4570</v>
      </c>
      <c r="O79" s="31"/>
    </row>
    <row r="80" spans="1:15" x14ac:dyDescent="0.4">
      <c r="A80" s="39">
        <v>70</v>
      </c>
      <c r="B80" s="98" t="s">
        <v>139</v>
      </c>
      <c r="C80" s="42">
        <v>11</v>
      </c>
      <c r="D80" s="101" t="s">
        <v>123</v>
      </c>
      <c r="E80" s="30" t="s">
        <v>8</v>
      </c>
      <c r="F80" s="30" t="s">
        <v>3</v>
      </c>
      <c r="G80" s="30">
        <v>2566</v>
      </c>
      <c r="H80" s="31" t="s">
        <v>140</v>
      </c>
      <c r="I80" s="30">
        <v>143</v>
      </c>
      <c r="J80" s="54">
        <v>8850</v>
      </c>
      <c r="K80" s="56">
        <v>0</v>
      </c>
      <c r="L80" s="54">
        <v>0</v>
      </c>
      <c r="M80" s="59">
        <f t="shared" si="28"/>
        <v>143</v>
      </c>
      <c r="N80" s="59">
        <f t="shared" si="28"/>
        <v>8850</v>
      </c>
      <c r="O80" s="31"/>
    </row>
    <row r="81" spans="1:15" ht="21.6" thickBot="1" x14ac:dyDescent="0.45">
      <c r="A81" s="38"/>
      <c r="B81" s="172"/>
      <c r="C81" s="37"/>
      <c r="D81" s="37" t="s">
        <v>2</v>
      </c>
      <c r="E81" s="38"/>
      <c r="F81" s="38"/>
      <c r="G81" s="37"/>
      <c r="H81" s="38"/>
      <c r="I81" s="37"/>
      <c r="J81" s="57">
        <f>SUM(J74:J80)</f>
        <v>36670</v>
      </c>
      <c r="K81" s="211">
        <f t="shared" ref="K81:N81" si="29">SUM(K74:K80)</f>
        <v>0</v>
      </c>
      <c r="L81" s="57">
        <f t="shared" si="29"/>
        <v>0</v>
      </c>
      <c r="M81" s="57">
        <f t="shared" si="29"/>
        <v>759</v>
      </c>
      <c r="N81" s="57">
        <f t="shared" si="29"/>
        <v>36670</v>
      </c>
      <c r="O81" s="152"/>
    </row>
    <row r="82" spans="1:15" x14ac:dyDescent="0.4">
      <c r="A82" s="39">
        <v>71</v>
      </c>
      <c r="B82" s="173" t="s">
        <v>141</v>
      </c>
      <c r="C82" s="39">
        <v>2</v>
      </c>
      <c r="D82" s="100" t="s">
        <v>142</v>
      </c>
      <c r="E82" s="29" t="s">
        <v>10</v>
      </c>
      <c r="F82" s="29" t="s">
        <v>3</v>
      </c>
      <c r="G82" s="40">
        <v>242948</v>
      </c>
      <c r="H82" s="35" t="s">
        <v>143</v>
      </c>
      <c r="I82" s="29">
        <v>60</v>
      </c>
      <c r="J82" s="53">
        <v>48280</v>
      </c>
      <c r="K82" s="55">
        <v>0</v>
      </c>
      <c r="L82" s="53">
        <v>0</v>
      </c>
      <c r="M82" s="59">
        <f t="shared" ref="M82:N93" si="30">I82+K82</f>
        <v>60</v>
      </c>
      <c r="N82" s="59">
        <f t="shared" si="30"/>
        <v>48280</v>
      </c>
      <c r="O82" s="35"/>
    </row>
    <row r="83" spans="1:15" x14ac:dyDescent="0.4">
      <c r="A83" s="39">
        <v>72</v>
      </c>
      <c r="B83" s="31" t="s">
        <v>654</v>
      </c>
      <c r="C83" s="39">
        <v>5</v>
      </c>
      <c r="D83" s="100" t="s">
        <v>142</v>
      </c>
      <c r="E83" s="29" t="s">
        <v>10</v>
      </c>
      <c r="F83" s="29" t="s">
        <v>3</v>
      </c>
      <c r="G83" s="40" t="s">
        <v>656</v>
      </c>
      <c r="H83" s="35" t="s">
        <v>668</v>
      </c>
      <c r="I83" s="29">
        <v>85</v>
      </c>
      <c r="J83" s="53">
        <v>336080</v>
      </c>
      <c r="K83" s="55">
        <v>20</v>
      </c>
      <c r="L83" s="53">
        <v>2000</v>
      </c>
      <c r="M83" s="59">
        <f t="shared" si="30"/>
        <v>105</v>
      </c>
      <c r="N83" s="59">
        <f t="shared" si="30"/>
        <v>338080</v>
      </c>
      <c r="O83" s="35"/>
    </row>
    <row r="84" spans="1:15" x14ac:dyDescent="0.4">
      <c r="A84" s="39">
        <v>73</v>
      </c>
      <c r="B84" s="99" t="s">
        <v>655</v>
      </c>
      <c r="C84" s="39">
        <v>6</v>
      </c>
      <c r="D84" s="100" t="s">
        <v>142</v>
      </c>
      <c r="E84" s="29" t="s">
        <v>10</v>
      </c>
      <c r="F84" s="29" t="s">
        <v>3</v>
      </c>
      <c r="G84" s="40" t="s">
        <v>657</v>
      </c>
      <c r="H84" s="35" t="s">
        <v>669</v>
      </c>
      <c r="I84" s="29">
        <v>47</v>
      </c>
      <c r="J84" s="53">
        <v>123940</v>
      </c>
      <c r="K84" s="55">
        <v>26</v>
      </c>
      <c r="L84" s="53">
        <v>1300</v>
      </c>
      <c r="M84" s="59">
        <f t="shared" si="30"/>
        <v>73</v>
      </c>
      <c r="N84" s="59">
        <f t="shared" si="30"/>
        <v>125240</v>
      </c>
      <c r="O84" s="31"/>
    </row>
    <row r="85" spans="1:15" x14ac:dyDescent="0.4">
      <c r="A85" s="39">
        <v>74</v>
      </c>
      <c r="B85" s="98" t="s">
        <v>144</v>
      </c>
      <c r="C85" s="30">
        <v>4</v>
      </c>
      <c r="D85" s="30" t="s">
        <v>10</v>
      </c>
      <c r="E85" s="30" t="s">
        <v>10</v>
      </c>
      <c r="F85" s="30" t="s">
        <v>3</v>
      </c>
      <c r="G85" s="41">
        <v>242979</v>
      </c>
      <c r="H85" s="31" t="s">
        <v>145</v>
      </c>
      <c r="I85" s="30">
        <v>60</v>
      </c>
      <c r="J85" s="54">
        <v>148000</v>
      </c>
      <c r="K85" s="56">
        <v>0</v>
      </c>
      <c r="L85" s="54">
        <v>0</v>
      </c>
      <c r="M85" s="59">
        <f t="shared" si="30"/>
        <v>60</v>
      </c>
      <c r="N85" s="59">
        <f t="shared" si="30"/>
        <v>148000</v>
      </c>
      <c r="O85" s="31"/>
    </row>
    <row r="86" spans="1:15" x14ac:dyDescent="0.4">
      <c r="A86" s="39">
        <v>75</v>
      </c>
      <c r="B86" s="98" t="s">
        <v>146</v>
      </c>
      <c r="C86" s="30">
        <v>10</v>
      </c>
      <c r="D86" s="30" t="s">
        <v>10</v>
      </c>
      <c r="E86" s="30" t="s">
        <v>10</v>
      </c>
      <c r="F86" s="30" t="s">
        <v>3</v>
      </c>
      <c r="G86" s="41">
        <v>241609</v>
      </c>
      <c r="H86" s="31" t="s">
        <v>147</v>
      </c>
      <c r="I86" s="30">
        <v>122</v>
      </c>
      <c r="J86" s="54">
        <v>170000</v>
      </c>
      <c r="K86" s="56">
        <v>0</v>
      </c>
      <c r="L86" s="54">
        <v>0</v>
      </c>
      <c r="M86" s="59">
        <f t="shared" si="30"/>
        <v>122</v>
      </c>
      <c r="N86" s="59">
        <f t="shared" si="30"/>
        <v>170000</v>
      </c>
      <c r="O86" s="31"/>
    </row>
    <row r="87" spans="1:15" x14ac:dyDescent="0.4">
      <c r="A87" s="39">
        <v>76</v>
      </c>
      <c r="B87" s="98" t="s">
        <v>658</v>
      </c>
      <c r="C87" s="30">
        <v>12</v>
      </c>
      <c r="D87" s="30" t="s">
        <v>152</v>
      </c>
      <c r="E87" s="30" t="s">
        <v>10</v>
      </c>
      <c r="F87" s="30" t="s">
        <v>3</v>
      </c>
      <c r="G87" s="41" t="s">
        <v>660</v>
      </c>
      <c r="H87" s="31" t="s">
        <v>670</v>
      </c>
      <c r="I87" s="30">
        <v>60</v>
      </c>
      <c r="J87" s="54">
        <v>240697</v>
      </c>
      <c r="K87" s="56">
        <v>24</v>
      </c>
      <c r="L87" s="54">
        <v>2500</v>
      </c>
      <c r="M87" s="59">
        <f t="shared" si="30"/>
        <v>84</v>
      </c>
      <c r="N87" s="59">
        <f t="shared" si="30"/>
        <v>243197</v>
      </c>
      <c r="O87" s="31"/>
    </row>
    <row r="88" spans="1:15" x14ac:dyDescent="0.4">
      <c r="A88" s="39">
        <v>77</v>
      </c>
      <c r="B88" s="98" t="s">
        <v>659</v>
      </c>
      <c r="C88" s="30">
        <v>13</v>
      </c>
      <c r="D88" s="30" t="s">
        <v>152</v>
      </c>
      <c r="E88" s="30" t="s">
        <v>10</v>
      </c>
      <c r="F88" s="30" t="s">
        <v>3</v>
      </c>
      <c r="G88" s="41" t="s">
        <v>661</v>
      </c>
      <c r="H88" s="31" t="s">
        <v>671</v>
      </c>
      <c r="I88" s="30">
        <v>20</v>
      </c>
      <c r="J88" s="54">
        <v>30000</v>
      </c>
      <c r="K88" s="56">
        <v>27</v>
      </c>
      <c r="L88" s="54">
        <v>3000</v>
      </c>
      <c r="M88" s="59">
        <f t="shared" si="30"/>
        <v>47</v>
      </c>
      <c r="N88" s="59">
        <f t="shared" si="30"/>
        <v>33000</v>
      </c>
      <c r="O88" s="31"/>
    </row>
    <row r="89" spans="1:15" x14ac:dyDescent="0.4">
      <c r="A89" s="39">
        <v>78</v>
      </c>
      <c r="B89" s="98" t="s">
        <v>664</v>
      </c>
      <c r="C89" s="30">
        <v>1</v>
      </c>
      <c r="D89" s="30" t="s">
        <v>149</v>
      </c>
      <c r="E89" s="30" t="s">
        <v>10</v>
      </c>
      <c r="F89" s="30" t="s">
        <v>3</v>
      </c>
      <c r="G89" s="41" t="s">
        <v>666</v>
      </c>
      <c r="H89" s="31" t="s">
        <v>672</v>
      </c>
      <c r="I89" s="30">
        <v>72</v>
      </c>
      <c r="J89" s="54">
        <v>265010</v>
      </c>
      <c r="K89" s="56">
        <v>21</v>
      </c>
      <c r="L89" s="54">
        <v>2100</v>
      </c>
      <c r="M89" s="59">
        <f t="shared" si="30"/>
        <v>93</v>
      </c>
      <c r="N89" s="59">
        <f t="shared" si="30"/>
        <v>267110</v>
      </c>
      <c r="O89" s="31"/>
    </row>
    <row r="90" spans="1:15" x14ac:dyDescent="0.4">
      <c r="A90" s="39">
        <v>79</v>
      </c>
      <c r="B90" s="98" t="s">
        <v>148</v>
      </c>
      <c r="C90" s="30">
        <v>2</v>
      </c>
      <c r="D90" s="30" t="s">
        <v>149</v>
      </c>
      <c r="E90" s="30" t="s">
        <v>10</v>
      </c>
      <c r="F90" s="30" t="s">
        <v>3</v>
      </c>
      <c r="G90" s="41">
        <v>241214</v>
      </c>
      <c r="H90" s="31" t="s">
        <v>150</v>
      </c>
      <c r="I90" s="30">
        <v>90</v>
      </c>
      <c r="J90" s="54">
        <v>139250</v>
      </c>
      <c r="K90" s="56">
        <v>0</v>
      </c>
      <c r="L90" s="54">
        <v>0</v>
      </c>
      <c r="M90" s="59">
        <f t="shared" ref="M90:M92" si="31">I90+K90</f>
        <v>90</v>
      </c>
      <c r="N90" s="59">
        <f t="shared" ref="N90:N92" si="32">J90+L90</f>
        <v>139250</v>
      </c>
      <c r="O90" s="31"/>
    </row>
    <row r="91" spans="1:15" x14ac:dyDescent="0.4">
      <c r="A91" s="39">
        <v>80</v>
      </c>
      <c r="B91" s="98" t="s">
        <v>663</v>
      </c>
      <c r="C91" s="30">
        <v>4</v>
      </c>
      <c r="D91" s="30" t="s">
        <v>149</v>
      </c>
      <c r="E91" s="30" t="s">
        <v>10</v>
      </c>
      <c r="F91" s="30" t="s">
        <v>3</v>
      </c>
      <c r="G91" s="41" t="s">
        <v>665</v>
      </c>
      <c r="H91" s="31" t="s">
        <v>673</v>
      </c>
      <c r="I91" s="30">
        <v>64</v>
      </c>
      <c r="J91" s="54">
        <v>234100</v>
      </c>
      <c r="K91" s="56">
        <v>25</v>
      </c>
      <c r="L91" s="54">
        <v>1250</v>
      </c>
      <c r="M91" s="59">
        <f t="shared" si="31"/>
        <v>89</v>
      </c>
      <c r="N91" s="59">
        <f t="shared" si="32"/>
        <v>235350</v>
      </c>
      <c r="O91" s="31"/>
    </row>
    <row r="92" spans="1:15" x14ac:dyDescent="0.4">
      <c r="A92" s="39">
        <v>81</v>
      </c>
      <c r="B92" s="1" t="s">
        <v>662</v>
      </c>
      <c r="C92" s="30">
        <v>5</v>
      </c>
      <c r="D92" s="30" t="s">
        <v>149</v>
      </c>
      <c r="E92" s="30" t="s">
        <v>10</v>
      </c>
      <c r="F92" s="30" t="s">
        <v>3</v>
      </c>
      <c r="G92" s="41" t="s">
        <v>667</v>
      </c>
      <c r="H92" s="31" t="s">
        <v>674</v>
      </c>
      <c r="I92" s="30">
        <v>80</v>
      </c>
      <c r="J92" s="54">
        <v>268543</v>
      </c>
      <c r="K92" s="56">
        <v>18</v>
      </c>
      <c r="L92" s="54">
        <v>2000</v>
      </c>
      <c r="M92" s="59">
        <f t="shared" si="31"/>
        <v>98</v>
      </c>
      <c r="N92" s="59">
        <f t="shared" si="32"/>
        <v>270543</v>
      </c>
      <c r="O92" s="31"/>
    </row>
    <row r="93" spans="1:15" x14ac:dyDescent="0.4">
      <c r="A93" s="39">
        <v>82</v>
      </c>
      <c r="B93" s="98" t="s">
        <v>151</v>
      </c>
      <c r="C93" s="30">
        <v>2</v>
      </c>
      <c r="D93" s="30" t="s">
        <v>152</v>
      </c>
      <c r="E93" s="30" t="s">
        <v>10</v>
      </c>
      <c r="F93" s="30" t="s">
        <v>3</v>
      </c>
      <c r="G93" s="41">
        <v>243070</v>
      </c>
      <c r="H93" s="31" t="s">
        <v>153</v>
      </c>
      <c r="I93" s="30">
        <v>41</v>
      </c>
      <c r="J93" s="54">
        <v>21000</v>
      </c>
      <c r="K93" s="56">
        <v>0</v>
      </c>
      <c r="L93" s="54">
        <v>0</v>
      </c>
      <c r="M93" s="59">
        <f t="shared" si="30"/>
        <v>41</v>
      </c>
      <c r="N93" s="59">
        <f t="shared" si="30"/>
        <v>21000</v>
      </c>
      <c r="O93" s="31"/>
    </row>
    <row r="94" spans="1:15" ht="21.6" thickBot="1" x14ac:dyDescent="0.45">
      <c r="A94" s="37"/>
      <c r="B94" s="172"/>
      <c r="C94" s="37"/>
      <c r="D94" s="37" t="s">
        <v>2</v>
      </c>
      <c r="E94" s="38"/>
      <c r="F94" s="38"/>
      <c r="G94" s="37"/>
      <c r="H94" s="38"/>
      <c r="I94" s="37"/>
      <c r="J94" s="57">
        <f>SUM(J82:J93)</f>
        <v>2024900</v>
      </c>
      <c r="K94" s="211">
        <f t="shared" ref="K94:N94" si="33">SUM(K82:K93)</f>
        <v>161</v>
      </c>
      <c r="L94" s="57">
        <f t="shared" si="33"/>
        <v>14150</v>
      </c>
      <c r="M94" s="57">
        <f t="shared" si="33"/>
        <v>962</v>
      </c>
      <c r="N94" s="57">
        <f t="shared" si="33"/>
        <v>2039050</v>
      </c>
      <c r="O94" s="152"/>
    </row>
    <row r="95" spans="1:15" x14ac:dyDescent="0.4">
      <c r="A95" s="39">
        <v>83</v>
      </c>
      <c r="B95" s="173" t="s">
        <v>154</v>
      </c>
      <c r="C95" s="39">
        <v>2</v>
      </c>
      <c r="D95" s="100" t="s">
        <v>13</v>
      </c>
      <c r="E95" s="29" t="s">
        <v>13</v>
      </c>
      <c r="F95" s="29" t="s">
        <v>3</v>
      </c>
      <c r="G95" s="29" t="s">
        <v>155</v>
      </c>
      <c r="H95" s="35" t="s">
        <v>156</v>
      </c>
      <c r="I95" s="29">
        <v>67</v>
      </c>
      <c r="J95" s="53">
        <v>13680</v>
      </c>
      <c r="K95" s="53">
        <v>0</v>
      </c>
      <c r="L95" s="53">
        <v>0</v>
      </c>
      <c r="M95" s="59">
        <f t="shared" ref="M95:N103" si="34">I95+K95</f>
        <v>67</v>
      </c>
      <c r="N95" s="59">
        <f t="shared" si="34"/>
        <v>13680</v>
      </c>
      <c r="O95" s="35"/>
    </row>
    <row r="96" spans="1:15" x14ac:dyDescent="0.4">
      <c r="A96" s="30">
        <v>84</v>
      </c>
      <c r="B96" s="98" t="s">
        <v>157</v>
      </c>
      <c r="C96" s="30">
        <v>3</v>
      </c>
      <c r="D96" s="30" t="s">
        <v>13</v>
      </c>
      <c r="E96" s="30" t="s">
        <v>13</v>
      </c>
      <c r="F96" s="30" t="s">
        <v>3</v>
      </c>
      <c r="G96" s="30" t="s">
        <v>158</v>
      </c>
      <c r="H96" s="31" t="s">
        <v>159</v>
      </c>
      <c r="I96" s="30">
        <v>73</v>
      </c>
      <c r="J96" s="54">
        <v>6720</v>
      </c>
      <c r="K96" s="54">
        <v>0</v>
      </c>
      <c r="L96" s="54">
        <v>0</v>
      </c>
      <c r="M96" s="59">
        <f t="shared" si="34"/>
        <v>73</v>
      </c>
      <c r="N96" s="59">
        <f t="shared" si="34"/>
        <v>6720</v>
      </c>
      <c r="O96" s="31"/>
    </row>
    <row r="97" spans="1:15" x14ac:dyDescent="0.4">
      <c r="A97" s="39">
        <v>85</v>
      </c>
      <c r="B97" s="98" t="s">
        <v>160</v>
      </c>
      <c r="C97" s="30">
        <v>5</v>
      </c>
      <c r="D97" s="30" t="s">
        <v>13</v>
      </c>
      <c r="E97" s="30" t="s">
        <v>13</v>
      </c>
      <c r="F97" s="30" t="s">
        <v>3</v>
      </c>
      <c r="G97" s="30" t="s">
        <v>161</v>
      </c>
      <c r="H97" s="31" t="s">
        <v>162</v>
      </c>
      <c r="I97" s="30">
        <v>35</v>
      </c>
      <c r="J97" s="54">
        <v>6200</v>
      </c>
      <c r="K97" s="54">
        <v>0</v>
      </c>
      <c r="L97" s="54">
        <v>0</v>
      </c>
      <c r="M97" s="59">
        <v>0</v>
      </c>
      <c r="N97" s="59">
        <f t="shared" si="34"/>
        <v>6200</v>
      </c>
      <c r="O97" s="31"/>
    </row>
    <row r="98" spans="1:15" x14ac:dyDescent="0.4">
      <c r="A98" s="39">
        <v>86</v>
      </c>
      <c r="B98" s="99" t="s">
        <v>611</v>
      </c>
      <c r="C98" s="29">
        <v>2</v>
      </c>
      <c r="D98" s="100" t="s">
        <v>612</v>
      </c>
      <c r="E98" s="29" t="s">
        <v>13</v>
      </c>
      <c r="F98" s="29" t="s">
        <v>3</v>
      </c>
      <c r="G98" s="29" t="s">
        <v>613</v>
      </c>
      <c r="H98" s="35" t="s">
        <v>614</v>
      </c>
      <c r="I98" s="29">
        <v>109</v>
      </c>
      <c r="J98" s="53">
        <v>10900</v>
      </c>
      <c r="K98" s="53">
        <v>63</v>
      </c>
      <c r="L98" s="53">
        <v>110000</v>
      </c>
      <c r="M98" s="59">
        <f t="shared" si="34"/>
        <v>172</v>
      </c>
      <c r="N98" s="59">
        <f t="shared" si="34"/>
        <v>120900</v>
      </c>
      <c r="O98" s="31"/>
    </row>
    <row r="99" spans="1:15" x14ac:dyDescent="0.4">
      <c r="A99" s="30">
        <v>87</v>
      </c>
      <c r="B99" s="99" t="s">
        <v>604</v>
      </c>
      <c r="C99" s="39">
        <v>5</v>
      </c>
      <c r="D99" s="100" t="s">
        <v>605</v>
      </c>
      <c r="E99" s="29" t="s">
        <v>13</v>
      </c>
      <c r="F99" s="29" t="s">
        <v>3</v>
      </c>
      <c r="G99" s="40" t="s">
        <v>606</v>
      </c>
      <c r="H99" s="35" t="s">
        <v>607</v>
      </c>
      <c r="I99" s="29">
        <v>50</v>
      </c>
      <c r="J99" s="53">
        <v>50000</v>
      </c>
      <c r="K99" s="53">
        <v>43</v>
      </c>
      <c r="L99" s="53">
        <v>44000</v>
      </c>
      <c r="M99" s="59">
        <f t="shared" ref="M99" si="35">I99+K99</f>
        <v>93</v>
      </c>
      <c r="N99" s="59">
        <f t="shared" ref="N99" si="36">J99+L99</f>
        <v>94000</v>
      </c>
      <c r="O99" s="31"/>
    </row>
    <row r="100" spans="1:15" x14ac:dyDescent="0.4">
      <c r="A100" s="39">
        <v>88</v>
      </c>
      <c r="B100" s="98" t="s">
        <v>163</v>
      </c>
      <c r="C100" s="30">
        <v>8</v>
      </c>
      <c r="D100" s="30" t="s">
        <v>164</v>
      </c>
      <c r="E100" s="30" t="s">
        <v>13</v>
      </c>
      <c r="F100" s="30" t="s">
        <v>3</v>
      </c>
      <c r="G100" s="30" t="s">
        <v>155</v>
      </c>
      <c r="H100" s="31" t="s">
        <v>165</v>
      </c>
      <c r="I100" s="30">
        <v>64</v>
      </c>
      <c r="J100" s="54">
        <v>10150</v>
      </c>
      <c r="K100" s="54">
        <v>0</v>
      </c>
      <c r="L100" s="54">
        <v>0</v>
      </c>
      <c r="M100" s="59">
        <v>0</v>
      </c>
      <c r="N100" s="59">
        <f t="shared" si="34"/>
        <v>10150</v>
      </c>
      <c r="O100" s="31"/>
    </row>
    <row r="101" spans="1:15" x14ac:dyDescent="0.4">
      <c r="A101" s="39">
        <v>89</v>
      </c>
      <c r="B101" s="98" t="s">
        <v>603</v>
      </c>
      <c r="C101" s="30">
        <v>6</v>
      </c>
      <c r="D101" s="30" t="s">
        <v>166</v>
      </c>
      <c r="E101" s="30" t="s">
        <v>13</v>
      </c>
      <c r="F101" s="30" t="s">
        <v>3</v>
      </c>
      <c r="G101" s="30">
        <v>2538</v>
      </c>
      <c r="H101" s="31" t="s">
        <v>156</v>
      </c>
      <c r="I101" s="30">
        <v>120</v>
      </c>
      <c r="J101" s="54">
        <v>38000</v>
      </c>
      <c r="K101" s="54">
        <v>40</v>
      </c>
      <c r="L101" s="54">
        <v>25000</v>
      </c>
      <c r="M101" s="59">
        <f t="shared" si="34"/>
        <v>160</v>
      </c>
      <c r="N101" s="59">
        <f t="shared" si="34"/>
        <v>63000</v>
      </c>
      <c r="O101" s="31"/>
    </row>
    <row r="102" spans="1:15" x14ac:dyDescent="0.4">
      <c r="A102" s="30">
        <v>90</v>
      </c>
      <c r="B102" s="98" t="s">
        <v>608</v>
      </c>
      <c r="C102" s="30">
        <v>7</v>
      </c>
      <c r="D102" s="30" t="s">
        <v>166</v>
      </c>
      <c r="E102" s="30" t="s">
        <v>13</v>
      </c>
      <c r="F102" s="30" t="s">
        <v>3</v>
      </c>
      <c r="G102" s="30" t="s">
        <v>609</v>
      </c>
      <c r="H102" s="31" t="s">
        <v>610</v>
      </c>
      <c r="I102" s="30">
        <v>54</v>
      </c>
      <c r="J102" s="54">
        <v>38600</v>
      </c>
      <c r="K102" s="54">
        <v>40</v>
      </c>
      <c r="L102" s="54">
        <v>21400</v>
      </c>
      <c r="M102" s="59">
        <f t="shared" si="34"/>
        <v>94</v>
      </c>
      <c r="N102" s="59">
        <f t="shared" si="34"/>
        <v>60000</v>
      </c>
      <c r="O102" s="31"/>
    </row>
    <row r="103" spans="1:15" x14ac:dyDescent="0.4">
      <c r="A103" s="39">
        <v>91</v>
      </c>
      <c r="B103" s="98" t="s">
        <v>116</v>
      </c>
      <c r="C103" s="30">
        <v>8</v>
      </c>
      <c r="D103" s="30" t="s">
        <v>166</v>
      </c>
      <c r="E103" s="30" t="s">
        <v>13</v>
      </c>
      <c r="F103" s="30" t="s">
        <v>3</v>
      </c>
      <c r="G103" s="30" t="s">
        <v>167</v>
      </c>
      <c r="H103" s="31" t="s">
        <v>168</v>
      </c>
      <c r="I103" s="30">
        <v>60</v>
      </c>
      <c r="J103" s="54">
        <v>4800</v>
      </c>
      <c r="K103" s="54">
        <v>25</v>
      </c>
      <c r="L103" s="54">
        <v>3800</v>
      </c>
      <c r="M103" s="59">
        <f t="shared" si="34"/>
        <v>85</v>
      </c>
      <c r="N103" s="59">
        <f t="shared" si="34"/>
        <v>8600</v>
      </c>
      <c r="O103" s="31"/>
    </row>
    <row r="104" spans="1:15" ht="21.6" thickBot="1" x14ac:dyDescent="0.45">
      <c r="A104" s="38"/>
      <c r="B104" s="172"/>
      <c r="C104" s="37"/>
      <c r="D104" s="37" t="s">
        <v>2</v>
      </c>
      <c r="E104" s="38"/>
      <c r="F104" s="38"/>
      <c r="G104" s="37"/>
      <c r="H104" s="38"/>
      <c r="I104" s="37"/>
      <c r="J104" s="57">
        <f>SUM(J95:J103)</f>
        <v>179050</v>
      </c>
      <c r="K104" s="211">
        <f>SUM(K95:K103)</f>
        <v>211</v>
      </c>
      <c r="L104" s="57">
        <f>SUM(L95:L103)</f>
        <v>204200</v>
      </c>
      <c r="M104" s="57">
        <f>SUM(M95:M103)</f>
        <v>744</v>
      </c>
      <c r="N104" s="57">
        <f>SUM(N95:N103)</f>
        <v>383250</v>
      </c>
      <c r="O104" s="152"/>
    </row>
    <row r="105" spans="1:15" x14ac:dyDescent="0.4">
      <c r="A105" s="30">
        <v>92</v>
      </c>
      <c r="B105" s="174" t="s">
        <v>264</v>
      </c>
      <c r="C105" s="50">
        <v>1</v>
      </c>
      <c r="D105" s="103" t="s">
        <v>260</v>
      </c>
      <c r="E105" s="47" t="s">
        <v>16</v>
      </c>
      <c r="F105" s="47" t="s">
        <v>3</v>
      </c>
      <c r="G105" s="51">
        <v>2538</v>
      </c>
      <c r="H105" s="52" t="s">
        <v>265</v>
      </c>
      <c r="I105" s="47">
        <v>57</v>
      </c>
      <c r="J105" s="125">
        <v>57000</v>
      </c>
      <c r="K105" s="59">
        <v>0</v>
      </c>
      <c r="L105" s="138">
        <v>0</v>
      </c>
      <c r="M105" s="59">
        <f>I105+K105</f>
        <v>57</v>
      </c>
      <c r="N105" s="138">
        <f>J105+L105</f>
        <v>57000</v>
      </c>
      <c r="O105" s="35"/>
    </row>
    <row r="106" spans="1:15" x14ac:dyDescent="0.4">
      <c r="A106" s="39">
        <v>93</v>
      </c>
      <c r="B106" s="95" t="s">
        <v>266</v>
      </c>
      <c r="C106" s="4">
        <v>1</v>
      </c>
      <c r="D106" s="44" t="s">
        <v>267</v>
      </c>
      <c r="E106" s="4" t="s">
        <v>16</v>
      </c>
      <c r="F106" s="4" t="s">
        <v>3</v>
      </c>
      <c r="G106" s="45">
        <v>2551</v>
      </c>
      <c r="H106" s="48" t="s">
        <v>268</v>
      </c>
      <c r="I106" s="30">
        <v>137</v>
      </c>
      <c r="J106" s="126">
        <v>804600</v>
      </c>
      <c r="K106" s="5">
        <v>0</v>
      </c>
      <c r="L106" s="64">
        <v>0</v>
      </c>
      <c r="M106" s="59">
        <f t="shared" ref="M106:M108" si="37">I106+K106</f>
        <v>137</v>
      </c>
      <c r="N106" s="138">
        <f>J106+L106</f>
        <v>804600</v>
      </c>
      <c r="O106" s="31"/>
    </row>
    <row r="107" spans="1:15" x14ac:dyDescent="0.4">
      <c r="A107" s="30">
        <v>94</v>
      </c>
      <c r="B107" s="95" t="s">
        <v>269</v>
      </c>
      <c r="C107" s="4">
        <v>6</v>
      </c>
      <c r="D107" s="44" t="s">
        <v>267</v>
      </c>
      <c r="E107" s="4" t="s">
        <v>16</v>
      </c>
      <c r="F107" s="4" t="s">
        <v>3</v>
      </c>
      <c r="G107" s="49" t="s">
        <v>251</v>
      </c>
      <c r="H107" s="46" t="s">
        <v>270</v>
      </c>
      <c r="I107" s="4">
        <v>431</v>
      </c>
      <c r="J107" s="126">
        <v>2544400</v>
      </c>
      <c r="K107" s="5">
        <v>0</v>
      </c>
      <c r="L107" s="64">
        <v>0</v>
      </c>
      <c r="M107" s="59">
        <f t="shared" si="37"/>
        <v>431</v>
      </c>
      <c r="N107" s="138">
        <f>J107+L107</f>
        <v>2544400</v>
      </c>
      <c r="O107" s="31"/>
    </row>
    <row r="108" spans="1:15" x14ac:dyDescent="0.4">
      <c r="A108" s="30">
        <v>95</v>
      </c>
      <c r="B108" s="95" t="s">
        <v>271</v>
      </c>
      <c r="C108" s="4">
        <v>9</v>
      </c>
      <c r="D108" s="44" t="s">
        <v>267</v>
      </c>
      <c r="E108" s="4" t="s">
        <v>16</v>
      </c>
      <c r="F108" s="4" t="s">
        <v>3</v>
      </c>
      <c r="G108" s="49" t="s">
        <v>181</v>
      </c>
      <c r="H108" s="46" t="s">
        <v>272</v>
      </c>
      <c r="I108" s="4">
        <v>300</v>
      </c>
      <c r="J108" s="64">
        <v>485200</v>
      </c>
      <c r="K108" s="5">
        <v>0</v>
      </c>
      <c r="L108" s="64">
        <v>0</v>
      </c>
      <c r="M108" s="59">
        <f t="shared" si="37"/>
        <v>300</v>
      </c>
      <c r="N108" s="138">
        <f>J108+L108</f>
        <v>485200</v>
      </c>
      <c r="O108" s="31"/>
    </row>
    <row r="109" spans="1:15" ht="21.6" thickBot="1" x14ac:dyDescent="0.45">
      <c r="A109" s="132"/>
      <c r="B109" s="133"/>
      <c r="C109" s="134"/>
      <c r="D109" s="96" t="s">
        <v>2</v>
      </c>
      <c r="E109" s="134"/>
      <c r="F109" s="134"/>
      <c r="G109" s="136"/>
      <c r="H109" s="137"/>
      <c r="I109" s="134"/>
      <c r="J109" s="65">
        <f>SUM(J105:J108)</f>
        <v>3891200</v>
      </c>
      <c r="K109" s="212">
        <f t="shared" ref="K109:N109" si="38">SUM(K105:K108)</f>
        <v>0</v>
      </c>
      <c r="L109" s="65">
        <f t="shared" si="38"/>
        <v>0</v>
      </c>
      <c r="M109" s="65">
        <f t="shared" si="38"/>
        <v>925</v>
      </c>
      <c r="N109" s="65">
        <f t="shared" si="38"/>
        <v>3891200</v>
      </c>
      <c r="O109" s="152"/>
    </row>
    <row r="110" spans="1:15" x14ac:dyDescent="0.4">
      <c r="A110" s="29">
        <v>96</v>
      </c>
      <c r="B110" s="174" t="s">
        <v>173</v>
      </c>
      <c r="C110" s="4">
        <v>2</v>
      </c>
      <c r="D110" s="44" t="s">
        <v>172</v>
      </c>
      <c r="E110" s="4" t="s">
        <v>18</v>
      </c>
      <c r="F110" s="4" t="s">
        <v>3</v>
      </c>
      <c r="G110" s="49" t="s">
        <v>58</v>
      </c>
      <c r="H110" s="46" t="s">
        <v>278</v>
      </c>
      <c r="I110" s="4">
        <v>243</v>
      </c>
      <c r="J110" s="63">
        <v>173250</v>
      </c>
      <c r="K110" s="5">
        <v>0</v>
      </c>
      <c r="L110" s="64">
        <v>0</v>
      </c>
      <c r="M110" s="59">
        <f>I110+K110</f>
        <v>243</v>
      </c>
      <c r="N110" s="59">
        <f t="shared" ref="N110:N113" si="39">J110+L110</f>
        <v>173250</v>
      </c>
      <c r="O110" s="35"/>
    </row>
    <row r="111" spans="1:15" x14ac:dyDescent="0.4">
      <c r="A111" s="29">
        <v>97</v>
      </c>
      <c r="B111" s="102" t="s">
        <v>623</v>
      </c>
      <c r="C111" s="4">
        <v>6</v>
      </c>
      <c r="D111" s="44" t="s">
        <v>172</v>
      </c>
      <c r="E111" s="4" t="s">
        <v>18</v>
      </c>
      <c r="F111" s="4" t="s">
        <v>3</v>
      </c>
      <c r="G111" s="49" t="s">
        <v>621</v>
      </c>
      <c r="H111" s="46" t="s">
        <v>622</v>
      </c>
      <c r="I111" s="4">
        <v>201</v>
      </c>
      <c r="J111" s="63">
        <v>288000</v>
      </c>
      <c r="K111" s="5">
        <v>42</v>
      </c>
      <c r="L111" s="64">
        <v>3200</v>
      </c>
      <c r="M111" s="59">
        <f>I111+K111</f>
        <v>243</v>
      </c>
      <c r="N111" s="59">
        <f t="shared" si="39"/>
        <v>291200</v>
      </c>
      <c r="O111" s="35"/>
    </row>
    <row r="112" spans="1:15" x14ac:dyDescent="0.4">
      <c r="A112" s="29">
        <v>98</v>
      </c>
      <c r="B112" s="102" t="s">
        <v>624</v>
      </c>
      <c r="C112" s="4">
        <v>7</v>
      </c>
      <c r="D112" s="44" t="s">
        <v>172</v>
      </c>
      <c r="E112" s="4" t="s">
        <v>18</v>
      </c>
      <c r="F112" s="4" t="s">
        <v>3</v>
      </c>
      <c r="G112" s="49" t="s">
        <v>625</v>
      </c>
      <c r="H112" s="46" t="s">
        <v>626</v>
      </c>
      <c r="I112" s="4">
        <v>411</v>
      </c>
      <c r="J112" s="63">
        <v>570700</v>
      </c>
      <c r="K112" s="5">
        <v>25</v>
      </c>
      <c r="L112" s="64">
        <v>2000</v>
      </c>
      <c r="M112" s="59">
        <f>I112+K112</f>
        <v>436</v>
      </c>
      <c r="N112" s="59">
        <f t="shared" si="39"/>
        <v>572700</v>
      </c>
      <c r="O112" s="35"/>
    </row>
    <row r="113" spans="1:15" x14ac:dyDescent="0.4">
      <c r="A113" s="29">
        <v>99</v>
      </c>
      <c r="B113" s="95" t="s">
        <v>285</v>
      </c>
      <c r="C113" s="4">
        <v>8</v>
      </c>
      <c r="D113" s="44" t="s">
        <v>172</v>
      </c>
      <c r="E113" s="4" t="s">
        <v>18</v>
      </c>
      <c r="F113" s="4" t="s">
        <v>3</v>
      </c>
      <c r="G113" s="49" t="s">
        <v>181</v>
      </c>
      <c r="H113" s="46" t="s">
        <v>286</v>
      </c>
      <c r="I113" s="4">
        <v>210</v>
      </c>
      <c r="J113" s="64">
        <v>201600</v>
      </c>
      <c r="K113" s="5">
        <v>0</v>
      </c>
      <c r="L113" s="64">
        <v>0</v>
      </c>
      <c r="M113" s="59">
        <f t="shared" ref="M113" si="40">I113+K113</f>
        <v>210</v>
      </c>
      <c r="N113" s="59">
        <f t="shared" si="39"/>
        <v>201600</v>
      </c>
      <c r="O113" s="31"/>
    </row>
    <row r="114" spans="1:15" x14ac:dyDescent="0.4">
      <c r="A114" s="29">
        <v>100</v>
      </c>
      <c r="B114" s="95" t="s">
        <v>273</v>
      </c>
      <c r="C114" s="43">
        <v>2</v>
      </c>
      <c r="D114" s="44" t="s">
        <v>229</v>
      </c>
      <c r="E114" s="4" t="s">
        <v>18</v>
      </c>
      <c r="F114" s="4" t="s">
        <v>3</v>
      </c>
      <c r="G114" s="45">
        <v>2544</v>
      </c>
      <c r="H114" s="46" t="s">
        <v>274</v>
      </c>
      <c r="I114" s="47">
        <v>607</v>
      </c>
      <c r="J114" s="63">
        <v>5952261</v>
      </c>
      <c r="K114" s="59">
        <v>0</v>
      </c>
      <c r="L114" s="64">
        <v>0</v>
      </c>
      <c r="M114" s="59">
        <f t="shared" ref="M114:N117" si="41">I114+K114</f>
        <v>607</v>
      </c>
      <c r="N114" s="59">
        <f t="shared" si="41"/>
        <v>5952261</v>
      </c>
      <c r="O114" s="31"/>
    </row>
    <row r="115" spans="1:15" x14ac:dyDescent="0.4">
      <c r="A115" s="29">
        <v>101</v>
      </c>
      <c r="B115" s="95" t="s">
        <v>627</v>
      </c>
      <c r="C115" s="43">
        <v>6</v>
      </c>
      <c r="D115" s="44" t="s">
        <v>229</v>
      </c>
      <c r="E115" s="4" t="s">
        <v>18</v>
      </c>
      <c r="F115" s="4" t="s">
        <v>3</v>
      </c>
      <c r="G115" s="45">
        <v>2544</v>
      </c>
      <c r="H115" s="46" t="s">
        <v>628</v>
      </c>
      <c r="I115" s="47">
        <v>90</v>
      </c>
      <c r="J115" s="63">
        <v>72000</v>
      </c>
      <c r="K115" s="59">
        <v>30</v>
      </c>
      <c r="L115" s="64">
        <v>2500</v>
      </c>
      <c r="M115" s="59">
        <f t="shared" si="41"/>
        <v>120</v>
      </c>
      <c r="N115" s="59">
        <f t="shared" si="41"/>
        <v>74500</v>
      </c>
      <c r="O115" s="31"/>
    </row>
    <row r="116" spans="1:15" x14ac:dyDescent="0.4">
      <c r="A116" s="29">
        <v>102</v>
      </c>
      <c r="B116" s="95" t="s">
        <v>629</v>
      </c>
      <c r="C116" s="43">
        <v>7</v>
      </c>
      <c r="D116" s="44" t="s">
        <v>229</v>
      </c>
      <c r="E116" s="4" t="s">
        <v>18</v>
      </c>
      <c r="F116" s="4" t="s">
        <v>3</v>
      </c>
      <c r="G116" s="45">
        <v>2545</v>
      </c>
      <c r="H116" s="46" t="s">
        <v>630</v>
      </c>
      <c r="I116" s="47">
        <v>136</v>
      </c>
      <c r="J116" s="63">
        <v>340000</v>
      </c>
      <c r="K116" s="59">
        <v>28</v>
      </c>
      <c r="L116" s="64">
        <v>2500</v>
      </c>
      <c r="M116" s="59">
        <f t="shared" si="41"/>
        <v>164</v>
      </c>
      <c r="N116" s="59">
        <f t="shared" si="41"/>
        <v>342500</v>
      </c>
      <c r="O116" s="31"/>
    </row>
    <row r="117" spans="1:15" x14ac:dyDescent="0.4">
      <c r="A117" s="29">
        <v>103</v>
      </c>
      <c r="B117" s="95" t="s">
        <v>631</v>
      </c>
      <c r="C117" s="43">
        <v>8</v>
      </c>
      <c r="D117" s="44" t="s">
        <v>229</v>
      </c>
      <c r="E117" s="4" t="s">
        <v>18</v>
      </c>
      <c r="F117" s="4" t="s">
        <v>3</v>
      </c>
      <c r="G117" s="45">
        <v>2550</v>
      </c>
      <c r="H117" s="46" t="s">
        <v>632</v>
      </c>
      <c r="I117" s="47">
        <v>294</v>
      </c>
      <c r="J117" s="63">
        <v>791180</v>
      </c>
      <c r="K117" s="59">
        <v>31</v>
      </c>
      <c r="L117" s="64">
        <v>2700</v>
      </c>
      <c r="M117" s="59">
        <f t="shared" si="41"/>
        <v>325</v>
      </c>
      <c r="N117" s="59">
        <f t="shared" si="41"/>
        <v>793880</v>
      </c>
      <c r="O117" s="31"/>
    </row>
    <row r="118" spans="1:15" x14ac:dyDescent="0.4">
      <c r="A118" s="29">
        <v>104</v>
      </c>
      <c r="B118" s="95" t="s">
        <v>275</v>
      </c>
      <c r="C118" s="4">
        <v>5</v>
      </c>
      <c r="D118" s="44" t="s">
        <v>276</v>
      </c>
      <c r="E118" s="4" t="s">
        <v>18</v>
      </c>
      <c r="F118" s="4" t="s">
        <v>3</v>
      </c>
      <c r="G118" s="45">
        <v>2542</v>
      </c>
      <c r="H118" s="48" t="s">
        <v>277</v>
      </c>
      <c r="I118" s="30">
        <v>328</v>
      </c>
      <c r="J118" s="63">
        <v>4373394</v>
      </c>
      <c r="K118" s="5">
        <v>0</v>
      </c>
      <c r="L118" s="64">
        <v>0</v>
      </c>
      <c r="M118" s="59">
        <f t="shared" ref="M118:N129" si="42">I118+K118</f>
        <v>328</v>
      </c>
      <c r="N118" s="59">
        <f t="shared" si="42"/>
        <v>4373394</v>
      </c>
      <c r="O118" s="31"/>
    </row>
    <row r="119" spans="1:15" x14ac:dyDescent="0.4">
      <c r="A119" s="29">
        <v>105</v>
      </c>
      <c r="B119" s="95" t="s">
        <v>647</v>
      </c>
      <c r="C119" s="4">
        <v>6</v>
      </c>
      <c r="D119" s="44" t="s">
        <v>276</v>
      </c>
      <c r="E119" s="4" t="s">
        <v>18</v>
      </c>
      <c r="F119" s="4" t="s">
        <v>3</v>
      </c>
      <c r="G119" s="45">
        <v>2549</v>
      </c>
      <c r="H119" s="48" t="s">
        <v>648</v>
      </c>
      <c r="I119" s="30">
        <v>35</v>
      </c>
      <c r="J119" s="63">
        <v>118750</v>
      </c>
      <c r="K119" s="5">
        <v>20</v>
      </c>
      <c r="L119" s="64">
        <v>2000</v>
      </c>
      <c r="M119" s="59">
        <f t="shared" si="42"/>
        <v>55</v>
      </c>
      <c r="N119" s="59">
        <f t="shared" si="42"/>
        <v>120750</v>
      </c>
      <c r="O119" s="31"/>
    </row>
    <row r="120" spans="1:15" x14ac:dyDescent="0.4">
      <c r="A120" s="29">
        <v>106</v>
      </c>
      <c r="B120" s="95" t="s">
        <v>649</v>
      </c>
      <c r="C120" s="4">
        <v>7</v>
      </c>
      <c r="D120" s="44" t="s">
        <v>276</v>
      </c>
      <c r="E120" s="4" t="s">
        <v>18</v>
      </c>
      <c r="F120" s="4" t="s">
        <v>3</v>
      </c>
      <c r="G120" s="45">
        <v>2566</v>
      </c>
      <c r="H120" s="48" t="s">
        <v>650</v>
      </c>
      <c r="I120" s="30">
        <v>40</v>
      </c>
      <c r="J120" s="63">
        <v>1500</v>
      </c>
      <c r="K120" s="5">
        <v>22</v>
      </c>
      <c r="L120" s="64">
        <v>1200</v>
      </c>
      <c r="M120" s="59">
        <f t="shared" si="42"/>
        <v>62</v>
      </c>
      <c r="N120" s="59">
        <f t="shared" si="42"/>
        <v>2700</v>
      </c>
      <c r="O120" s="31"/>
    </row>
    <row r="121" spans="1:15" x14ac:dyDescent="0.4">
      <c r="A121" s="29">
        <v>107</v>
      </c>
      <c r="B121" s="95" t="s">
        <v>651</v>
      </c>
      <c r="C121" s="4">
        <v>9</v>
      </c>
      <c r="D121" s="44" t="s">
        <v>652</v>
      </c>
      <c r="E121" s="4" t="s">
        <v>18</v>
      </c>
      <c r="F121" s="4" t="s">
        <v>3</v>
      </c>
      <c r="G121" s="45">
        <v>2566</v>
      </c>
      <c r="H121" s="48" t="s">
        <v>653</v>
      </c>
      <c r="I121" s="30">
        <v>12</v>
      </c>
      <c r="J121" s="63">
        <v>1800</v>
      </c>
      <c r="K121" s="5">
        <v>15</v>
      </c>
      <c r="L121" s="64">
        <v>1500</v>
      </c>
      <c r="M121" s="59">
        <f t="shared" si="42"/>
        <v>27</v>
      </c>
      <c r="N121" s="59">
        <f t="shared" si="42"/>
        <v>3300</v>
      </c>
      <c r="O121" s="31"/>
    </row>
    <row r="122" spans="1:15" x14ac:dyDescent="0.4">
      <c r="A122" s="29">
        <v>108</v>
      </c>
      <c r="B122" s="95" t="s">
        <v>235</v>
      </c>
      <c r="C122" s="4">
        <v>7</v>
      </c>
      <c r="D122" s="4" t="s">
        <v>234</v>
      </c>
      <c r="E122" s="4" t="s">
        <v>18</v>
      </c>
      <c r="F122" s="4" t="s">
        <v>3</v>
      </c>
      <c r="G122" s="49" t="s">
        <v>279</v>
      </c>
      <c r="H122" s="46" t="s">
        <v>236</v>
      </c>
      <c r="I122" s="4">
        <v>67</v>
      </c>
      <c r="J122" s="64">
        <v>6700</v>
      </c>
      <c r="K122" s="5">
        <v>0</v>
      </c>
      <c r="L122" s="64">
        <v>0</v>
      </c>
      <c r="M122" s="59">
        <f t="shared" si="42"/>
        <v>67</v>
      </c>
      <c r="N122" s="59">
        <f t="shared" si="42"/>
        <v>6700</v>
      </c>
      <c r="O122" s="31"/>
    </row>
    <row r="123" spans="1:15" x14ac:dyDescent="0.4">
      <c r="A123" s="29">
        <v>109</v>
      </c>
      <c r="B123" s="95" t="s">
        <v>641</v>
      </c>
      <c r="C123" s="4">
        <v>2</v>
      </c>
      <c r="D123" s="4" t="s">
        <v>234</v>
      </c>
      <c r="E123" s="4" t="s">
        <v>18</v>
      </c>
      <c r="F123" s="4" t="s">
        <v>3</v>
      </c>
      <c r="G123" s="49" t="s">
        <v>642</v>
      </c>
      <c r="H123" s="46" t="s">
        <v>643</v>
      </c>
      <c r="I123" s="4">
        <v>76</v>
      </c>
      <c r="J123" s="64">
        <v>223920</v>
      </c>
      <c r="K123" s="5">
        <v>48</v>
      </c>
      <c r="L123" s="64">
        <v>4500</v>
      </c>
      <c r="M123" s="59">
        <f t="shared" si="42"/>
        <v>124</v>
      </c>
      <c r="N123" s="59">
        <f t="shared" si="42"/>
        <v>228420</v>
      </c>
      <c r="O123" s="31"/>
    </row>
    <row r="124" spans="1:15" x14ac:dyDescent="0.4">
      <c r="A124" s="29">
        <v>110</v>
      </c>
      <c r="B124" s="95" t="s">
        <v>280</v>
      </c>
      <c r="C124" s="4">
        <v>16</v>
      </c>
      <c r="D124" s="4" t="s">
        <v>281</v>
      </c>
      <c r="E124" s="4" t="s">
        <v>18</v>
      </c>
      <c r="F124" s="4" t="s">
        <v>3</v>
      </c>
      <c r="G124" s="49" t="s">
        <v>58</v>
      </c>
      <c r="H124" s="46" t="s">
        <v>282</v>
      </c>
      <c r="I124" s="4">
        <v>125</v>
      </c>
      <c r="J124" s="64">
        <v>55300</v>
      </c>
      <c r="K124" s="5">
        <v>0</v>
      </c>
      <c r="L124" s="64">
        <v>0</v>
      </c>
      <c r="M124" s="59">
        <f t="shared" si="42"/>
        <v>125</v>
      </c>
      <c r="N124" s="59">
        <f t="shared" si="42"/>
        <v>55300</v>
      </c>
      <c r="O124" s="31"/>
    </row>
    <row r="125" spans="1:15" x14ac:dyDescent="0.4">
      <c r="A125" s="29">
        <v>111</v>
      </c>
      <c r="B125" s="95" t="s">
        <v>283</v>
      </c>
      <c r="C125" s="4">
        <v>10</v>
      </c>
      <c r="D125" s="4" t="s">
        <v>281</v>
      </c>
      <c r="E125" s="4" t="s">
        <v>18</v>
      </c>
      <c r="F125" s="4" t="s">
        <v>3</v>
      </c>
      <c r="G125" s="49" t="s">
        <v>58</v>
      </c>
      <c r="H125" s="46" t="s">
        <v>284</v>
      </c>
      <c r="I125" s="4">
        <v>127</v>
      </c>
      <c r="J125" s="64">
        <v>37804</v>
      </c>
      <c r="K125" s="5">
        <v>0</v>
      </c>
      <c r="L125" s="64">
        <v>0</v>
      </c>
      <c r="M125" s="59">
        <f t="shared" si="42"/>
        <v>127</v>
      </c>
      <c r="N125" s="59">
        <f t="shared" si="42"/>
        <v>37804</v>
      </c>
      <c r="O125" s="31"/>
    </row>
    <row r="126" spans="1:15" x14ac:dyDescent="0.4">
      <c r="A126" s="29">
        <v>112</v>
      </c>
      <c r="B126" s="95" t="s">
        <v>639</v>
      </c>
      <c r="C126" s="4">
        <v>11</v>
      </c>
      <c r="D126" s="44" t="s">
        <v>281</v>
      </c>
      <c r="E126" s="4" t="s">
        <v>18</v>
      </c>
      <c r="F126" s="4" t="s">
        <v>3</v>
      </c>
      <c r="G126" s="49" t="s">
        <v>634</v>
      </c>
      <c r="H126" s="46" t="s">
        <v>640</v>
      </c>
      <c r="I126" s="4">
        <v>85</v>
      </c>
      <c r="J126" s="64">
        <v>215130</v>
      </c>
      <c r="K126" s="5">
        <v>36</v>
      </c>
      <c r="L126" s="64">
        <v>5200</v>
      </c>
      <c r="M126" s="59">
        <f t="shared" si="42"/>
        <v>121</v>
      </c>
      <c r="N126" s="59">
        <f t="shared" si="42"/>
        <v>220330</v>
      </c>
      <c r="O126" s="31"/>
    </row>
    <row r="127" spans="1:15" x14ac:dyDescent="0.4">
      <c r="A127" s="29">
        <v>113</v>
      </c>
      <c r="B127" s="95" t="s">
        <v>296</v>
      </c>
      <c r="C127" s="4">
        <v>3</v>
      </c>
      <c r="D127" s="104" t="s">
        <v>281</v>
      </c>
      <c r="E127" s="4" t="s">
        <v>18</v>
      </c>
      <c r="F127" s="4" t="s">
        <v>3</v>
      </c>
      <c r="G127" s="49" t="s">
        <v>297</v>
      </c>
      <c r="H127" s="46" t="s">
        <v>298</v>
      </c>
      <c r="I127" s="4">
        <v>73</v>
      </c>
      <c r="J127" s="64">
        <v>6800</v>
      </c>
      <c r="K127" s="5">
        <v>0</v>
      </c>
      <c r="L127" s="64">
        <v>0</v>
      </c>
      <c r="M127" s="59">
        <f t="shared" si="42"/>
        <v>73</v>
      </c>
      <c r="N127" s="59">
        <f t="shared" si="42"/>
        <v>6800</v>
      </c>
      <c r="O127" s="31"/>
    </row>
    <row r="128" spans="1:15" x14ac:dyDescent="0.4">
      <c r="A128" s="29">
        <v>114</v>
      </c>
      <c r="B128" s="95" t="s">
        <v>299</v>
      </c>
      <c r="C128" s="44">
        <v>17</v>
      </c>
      <c r="D128" s="44" t="s">
        <v>281</v>
      </c>
      <c r="E128" s="4" t="s">
        <v>18</v>
      </c>
      <c r="F128" s="4" t="s">
        <v>3</v>
      </c>
      <c r="G128" s="49" t="s">
        <v>58</v>
      </c>
      <c r="H128" s="46" t="s">
        <v>300</v>
      </c>
      <c r="I128" s="4">
        <v>135</v>
      </c>
      <c r="J128" s="64">
        <v>134700</v>
      </c>
      <c r="K128" s="5">
        <v>0</v>
      </c>
      <c r="L128" s="64">
        <v>0</v>
      </c>
      <c r="M128" s="59">
        <f t="shared" si="42"/>
        <v>135</v>
      </c>
      <c r="N128" s="59">
        <f t="shared" si="42"/>
        <v>134700</v>
      </c>
      <c r="O128" s="31"/>
    </row>
    <row r="129" spans="1:19" x14ac:dyDescent="0.4">
      <c r="A129" s="29">
        <v>115</v>
      </c>
      <c r="B129" s="95" t="s">
        <v>633</v>
      </c>
      <c r="C129" s="4">
        <v>2</v>
      </c>
      <c r="D129" s="47" t="s">
        <v>302</v>
      </c>
      <c r="E129" s="4" t="s">
        <v>18</v>
      </c>
      <c r="F129" s="4" t="s">
        <v>3</v>
      </c>
      <c r="G129" s="49" t="s">
        <v>634</v>
      </c>
      <c r="H129" s="46" t="s">
        <v>635</v>
      </c>
      <c r="I129" s="4">
        <v>137</v>
      </c>
      <c r="J129" s="64">
        <v>686000</v>
      </c>
      <c r="K129" s="5">
        <v>45</v>
      </c>
      <c r="L129" s="64">
        <v>35000</v>
      </c>
      <c r="M129" s="59">
        <f t="shared" si="42"/>
        <v>182</v>
      </c>
      <c r="N129" s="59">
        <f t="shared" si="42"/>
        <v>721000</v>
      </c>
      <c r="O129" s="31"/>
    </row>
    <row r="130" spans="1:19" x14ac:dyDescent="0.4">
      <c r="A130" s="29">
        <v>116</v>
      </c>
      <c r="B130" s="95" t="s">
        <v>301</v>
      </c>
      <c r="C130" s="4">
        <v>4</v>
      </c>
      <c r="D130" s="47" t="s">
        <v>302</v>
      </c>
      <c r="E130" s="4" t="s">
        <v>18</v>
      </c>
      <c r="F130" s="4" t="s">
        <v>3</v>
      </c>
      <c r="G130" s="49" t="s">
        <v>82</v>
      </c>
      <c r="H130" s="46" t="s">
        <v>303</v>
      </c>
      <c r="I130" s="4">
        <v>258</v>
      </c>
      <c r="J130" s="64">
        <v>250000</v>
      </c>
      <c r="K130" s="5">
        <v>0</v>
      </c>
      <c r="L130" s="64">
        <v>0</v>
      </c>
      <c r="M130" s="59">
        <f t="shared" ref="M130" si="43">I130+K130</f>
        <v>258</v>
      </c>
      <c r="N130" s="59">
        <f t="shared" ref="N130" si="44">J130+L130</f>
        <v>250000</v>
      </c>
      <c r="O130" s="30" t="s">
        <v>638</v>
      </c>
    </row>
    <row r="131" spans="1:19" x14ac:dyDescent="0.4">
      <c r="A131" s="29">
        <v>117</v>
      </c>
      <c r="B131" s="95" t="s">
        <v>617</v>
      </c>
      <c r="C131" s="4">
        <v>13</v>
      </c>
      <c r="D131" s="47" t="s">
        <v>302</v>
      </c>
      <c r="E131" s="4" t="s">
        <v>18</v>
      </c>
      <c r="F131" s="4" t="s">
        <v>3</v>
      </c>
      <c r="G131" s="49" t="s">
        <v>636</v>
      </c>
      <c r="H131" s="46" t="s">
        <v>637</v>
      </c>
      <c r="I131" s="4">
        <v>0</v>
      </c>
      <c r="J131" s="64">
        <v>0</v>
      </c>
      <c r="K131" s="5">
        <v>30</v>
      </c>
      <c r="L131" s="64">
        <v>3440</v>
      </c>
      <c r="M131" s="59">
        <f t="shared" ref="M131:M132" si="45">I131+K131</f>
        <v>30</v>
      </c>
      <c r="N131" s="59">
        <f t="shared" ref="N131:N132" si="46">J131+L131</f>
        <v>3440</v>
      </c>
      <c r="O131" s="30"/>
    </row>
    <row r="132" spans="1:19" x14ac:dyDescent="0.4">
      <c r="A132" s="29">
        <v>118</v>
      </c>
      <c r="B132" s="95" t="s">
        <v>644</v>
      </c>
      <c r="C132" s="4">
        <v>2</v>
      </c>
      <c r="D132" s="47" t="s">
        <v>645</v>
      </c>
      <c r="E132" s="4" t="s">
        <v>18</v>
      </c>
      <c r="F132" s="4" t="s">
        <v>3</v>
      </c>
      <c r="G132" s="49" t="s">
        <v>621</v>
      </c>
      <c r="H132" s="46" t="s">
        <v>646</v>
      </c>
      <c r="I132" s="4">
        <v>85</v>
      </c>
      <c r="J132" s="64">
        <v>319315</v>
      </c>
      <c r="K132" s="5">
        <v>31</v>
      </c>
      <c r="L132" s="64">
        <v>4200</v>
      </c>
      <c r="M132" s="59">
        <f t="shared" si="45"/>
        <v>116</v>
      </c>
      <c r="N132" s="59">
        <f t="shared" si="46"/>
        <v>323515</v>
      </c>
      <c r="O132" s="30"/>
    </row>
    <row r="133" spans="1:19" ht="21.6" thickBot="1" x14ac:dyDescent="0.45">
      <c r="A133" s="151"/>
      <c r="B133" s="135"/>
      <c r="C133" s="36"/>
      <c r="D133" s="96" t="s">
        <v>2</v>
      </c>
      <c r="E133" s="36"/>
      <c r="F133" s="152"/>
      <c r="G133" s="153"/>
      <c r="H133" s="154"/>
      <c r="I133" s="155"/>
      <c r="J133" s="156">
        <f>SUM(J110:J132)</f>
        <v>14820104</v>
      </c>
      <c r="K133" s="213">
        <f t="shared" ref="K133:N133" si="47">SUM(K110:K132)</f>
        <v>403</v>
      </c>
      <c r="L133" s="156">
        <f t="shared" si="47"/>
        <v>69940</v>
      </c>
      <c r="M133" s="156">
        <f t="shared" si="47"/>
        <v>4178</v>
      </c>
      <c r="N133" s="156">
        <f t="shared" si="47"/>
        <v>14890044</v>
      </c>
      <c r="O133" s="151"/>
    </row>
    <row r="134" spans="1:19" x14ac:dyDescent="0.4">
      <c r="A134" s="4">
        <v>119</v>
      </c>
      <c r="B134" s="174" t="s">
        <v>54</v>
      </c>
      <c r="C134" s="4">
        <v>10</v>
      </c>
      <c r="D134" s="4" t="s">
        <v>20</v>
      </c>
      <c r="E134" s="4" t="s">
        <v>20</v>
      </c>
      <c r="F134" s="4" t="s">
        <v>3</v>
      </c>
      <c r="G134" s="49" t="s">
        <v>178</v>
      </c>
      <c r="H134" s="46" t="s">
        <v>177</v>
      </c>
      <c r="I134" s="4">
        <v>219</v>
      </c>
      <c r="J134" s="63">
        <v>429600</v>
      </c>
      <c r="K134" s="5">
        <v>3</v>
      </c>
      <c r="L134" s="5">
        <v>300</v>
      </c>
      <c r="M134" s="59">
        <f t="shared" ref="M134:M138" si="48">I134+K134</f>
        <v>222</v>
      </c>
      <c r="N134" s="59">
        <f>J134+L134</f>
        <v>429900</v>
      </c>
      <c r="O134" s="35"/>
    </row>
    <row r="135" spans="1:19" x14ac:dyDescent="0.4">
      <c r="A135" s="4">
        <v>120</v>
      </c>
      <c r="B135" s="95" t="s">
        <v>309</v>
      </c>
      <c r="C135" s="4">
        <v>12</v>
      </c>
      <c r="D135" s="44" t="s">
        <v>20</v>
      </c>
      <c r="E135" s="4" t="s">
        <v>20</v>
      </c>
      <c r="F135" s="4" t="s">
        <v>3</v>
      </c>
      <c r="G135" s="45">
        <v>2544</v>
      </c>
      <c r="H135" s="48" t="s">
        <v>310</v>
      </c>
      <c r="I135" s="30">
        <v>119</v>
      </c>
      <c r="J135" s="63">
        <v>123700</v>
      </c>
      <c r="K135" s="5">
        <v>15</v>
      </c>
      <c r="L135" s="5">
        <v>750</v>
      </c>
      <c r="M135" s="5">
        <f t="shared" si="48"/>
        <v>134</v>
      </c>
      <c r="N135" s="5">
        <f>J135+L135</f>
        <v>124450</v>
      </c>
      <c r="O135" s="31"/>
    </row>
    <row r="136" spans="1:19" x14ac:dyDescent="0.4">
      <c r="A136" s="4">
        <v>121</v>
      </c>
      <c r="B136" s="95" t="s">
        <v>311</v>
      </c>
      <c r="C136" s="4">
        <v>12</v>
      </c>
      <c r="D136" s="44" t="s">
        <v>312</v>
      </c>
      <c r="E136" s="4" t="s">
        <v>20</v>
      </c>
      <c r="F136" s="4" t="s">
        <v>3</v>
      </c>
      <c r="G136" s="45">
        <v>2543</v>
      </c>
      <c r="H136" s="48" t="s">
        <v>313</v>
      </c>
      <c r="I136" s="30">
        <v>90</v>
      </c>
      <c r="J136" s="63">
        <v>140850</v>
      </c>
      <c r="K136" s="5">
        <v>21</v>
      </c>
      <c r="L136" s="5">
        <v>1050</v>
      </c>
      <c r="M136" s="5">
        <f t="shared" si="48"/>
        <v>111</v>
      </c>
      <c r="N136" s="5">
        <f>J136+L136</f>
        <v>141900</v>
      </c>
      <c r="O136" s="31"/>
    </row>
    <row r="137" spans="1:19" x14ac:dyDescent="0.4">
      <c r="A137" s="4">
        <v>122</v>
      </c>
      <c r="B137" s="167" t="s">
        <v>289</v>
      </c>
      <c r="C137" s="104">
        <v>2</v>
      </c>
      <c r="D137" s="44" t="s">
        <v>314</v>
      </c>
      <c r="E137" s="4" t="s">
        <v>20</v>
      </c>
      <c r="F137" s="4" t="s">
        <v>3</v>
      </c>
      <c r="G137" s="168">
        <v>2544</v>
      </c>
      <c r="H137" s="48" t="s">
        <v>316</v>
      </c>
      <c r="I137" s="30">
        <v>134</v>
      </c>
      <c r="J137" s="63">
        <v>132002</v>
      </c>
      <c r="K137" s="5">
        <v>4</v>
      </c>
      <c r="L137" s="5">
        <v>300</v>
      </c>
      <c r="M137" s="5">
        <f t="shared" si="48"/>
        <v>138</v>
      </c>
      <c r="N137" s="5">
        <f>J137+L137</f>
        <v>132302</v>
      </c>
      <c r="O137" s="31"/>
    </row>
    <row r="138" spans="1:19" x14ac:dyDescent="0.4">
      <c r="A138" s="4">
        <v>123</v>
      </c>
      <c r="B138" s="167" t="s">
        <v>315</v>
      </c>
      <c r="C138" s="104">
        <v>3</v>
      </c>
      <c r="D138" s="44" t="s">
        <v>314</v>
      </c>
      <c r="E138" s="4" t="s">
        <v>20</v>
      </c>
      <c r="F138" s="4" t="s">
        <v>3</v>
      </c>
      <c r="G138" s="168">
        <v>2544</v>
      </c>
      <c r="H138" s="164" t="s">
        <v>317</v>
      </c>
      <c r="I138" s="123">
        <v>168</v>
      </c>
      <c r="J138" s="166">
        <v>184170</v>
      </c>
      <c r="K138" s="165">
        <v>3</v>
      </c>
      <c r="L138" s="165">
        <v>300</v>
      </c>
      <c r="M138" s="165">
        <f t="shared" si="48"/>
        <v>171</v>
      </c>
      <c r="N138" s="165">
        <f>J138+L138</f>
        <v>184470</v>
      </c>
      <c r="O138" s="31"/>
    </row>
    <row r="139" spans="1:19" ht="21.6" thickBot="1" x14ac:dyDescent="0.45">
      <c r="A139" s="151"/>
      <c r="B139" s="135"/>
      <c r="C139" s="36"/>
      <c r="D139" s="96" t="s">
        <v>2</v>
      </c>
      <c r="E139" s="36"/>
      <c r="F139" s="152"/>
      <c r="G139" s="153"/>
      <c r="H139" s="154"/>
      <c r="I139" s="155"/>
      <c r="J139" s="156">
        <f>SUM(J134:J138)</f>
        <v>1010322</v>
      </c>
      <c r="K139" s="213">
        <f t="shared" ref="K139:N139" si="49">SUM(K134:K138)</f>
        <v>46</v>
      </c>
      <c r="L139" s="156">
        <f t="shared" si="49"/>
        <v>2700</v>
      </c>
      <c r="M139" s="156">
        <f t="shared" si="49"/>
        <v>776</v>
      </c>
      <c r="N139" s="156">
        <f t="shared" si="49"/>
        <v>1013022</v>
      </c>
      <c r="O139" s="152"/>
      <c r="Q139" s="190"/>
      <c r="S139" s="161"/>
    </row>
    <row r="140" spans="1:19" x14ac:dyDescent="0.4">
      <c r="A140" s="30">
        <v>124</v>
      </c>
      <c r="B140" s="31" t="s">
        <v>289</v>
      </c>
      <c r="C140" s="30">
        <v>4</v>
      </c>
      <c r="D140" s="30" t="s">
        <v>288</v>
      </c>
      <c r="E140" s="30" t="s">
        <v>14</v>
      </c>
      <c r="F140" s="30" t="s">
        <v>3</v>
      </c>
      <c r="G140" s="176">
        <v>2552</v>
      </c>
      <c r="H140" s="31" t="s">
        <v>379</v>
      </c>
      <c r="I140" s="177">
        <v>386</v>
      </c>
      <c r="J140" s="63">
        <v>2407532</v>
      </c>
      <c r="K140" s="54">
        <v>0</v>
      </c>
      <c r="L140" s="54">
        <v>0</v>
      </c>
      <c r="M140" s="59">
        <f t="shared" ref="M140:N155" si="50">I140+K140</f>
        <v>386</v>
      </c>
      <c r="N140" s="59">
        <f>J140+L140</f>
        <v>2407532</v>
      </c>
      <c r="O140" s="35"/>
      <c r="Q140" s="190"/>
      <c r="S140" s="161"/>
    </row>
    <row r="141" spans="1:19" x14ac:dyDescent="0.4">
      <c r="A141" s="42">
        <v>125</v>
      </c>
      <c r="B141" s="31" t="s">
        <v>290</v>
      </c>
      <c r="C141" s="30">
        <v>5</v>
      </c>
      <c r="D141" s="30" t="s">
        <v>288</v>
      </c>
      <c r="E141" s="30" t="s">
        <v>14</v>
      </c>
      <c r="F141" s="30" t="s">
        <v>3</v>
      </c>
      <c r="G141" s="176">
        <v>2541</v>
      </c>
      <c r="H141" s="31" t="s">
        <v>380</v>
      </c>
      <c r="I141" s="177">
        <v>55</v>
      </c>
      <c r="J141" s="63">
        <v>151500</v>
      </c>
      <c r="K141" s="54">
        <v>0</v>
      </c>
      <c r="L141" s="54">
        <v>0</v>
      </c>
      <c r="M141" s="5">
        <f t="shared" si="50"/>
        <v>55</v>
      </c>
      <c r="N141" s="5">
        <f>J141+L141</f>
        <v>151500</v>
      </c>
      <c r="O141" s="31"/>
      <c r="Q141" s="190"/>
      <c r="S141" s="161"/>
    </row>
    <row r="142" spans="1:19" x14ac:dyDescent="0.4">
      <c r="A142" s="30">
        <v>126</v>
      </c>
      <c r="B142" s="31" t="s">
        <v>291</v>
      </c>
      <c r="C142" s="30">
        <v>9</v>
      </c>
      <c r="D142" s="30" t="s">
        <v>288</v>
      </c>
      <c r="E142" s="30" t="s">
        <v>14</v>
      </c>
      <c r="F142" s="30" t="s">
        <v>3</v>
      </c>
      <c r="G142" s="176">
        <v>2542</v>
      </c>
      <c r="H142" s="31" t="s">
        <v>381</v>
      </c>
      <c r="I142" s="177">
        <v>59</v>
      </c>
      <c r="J142" s="63">
        <v>151100</v>
      </c>
      <c r="K142" s="54">
        <v>0</v>
      </c>
      <c r="L142" s="54">
        <v>0</v>
      </c>
      <c r="M142" s="5">
        <f t="shared" si="50"/>
        <v>59</v>
      </c>
      <c r="N142" s="5">
        <f>J142+L142</f>
        <v>151100</v>
      </c>
      <c r="O142" s="31"/>
      <c r="Q142" s="190"/>
      <c r="S142" s="161"/>
    </row>
    <row r="143" spans="1:19" x14ac:dyDescent="0.4">
      <c r="A143" s="42">
        <v>127</v>
      </c>
      <c r="B143" s="31" t="s">
        <v>350</v>
      </c>
      <c r="C143" s="30">
        <v>10</v>
      </c>
      <c r="D143" s="30" t="s">
        <v>288</v>
      </c>
      <c r="E143" s="30" t="s">
        <v>14</v>
      </c>
      <c r="F143" s="30" t="s">
        <v>3</v>
      </c>
      <c r="G143" s="176">
        <v>2544</v>
      </c>
      <c r="H143" s="31" t="s">
        <v>382</v>
      </c>
      <c r="I143" s="177">
        <v>50</v>
      </c>
      <c r="J143" s="63">
        <v>50900</v>
      </c>
      <c r="K143" s="54">
        <v>0</v>
      </c>
      <c r="L143" s="54">
        <v>0</v>
      </c>
      <c r="M143" s="5">
        <f t="shared" si="50"/>
        <v>50</v>
      </c>
      <c r="N143" s="5">
        <f>J143+L143</f>
        <v>50900</v>
      </c>
      <c r="O143" s="31"/>
      <c r="Q143" s="190"/>
      <c r="S143" s="161"/>
    </row>
    <row r="144" spans="1:19" x14ac:dyDescent="0.4">
      <c r="A144" s="30">
        <v>128</v>
      </c>
      <c r="B144" s="31" t="s">
        <v>351</v>
      </c>
      <c r="C144" s="30">
        <v>11</v>
      </c>
      <c r="D144" s="30" t="s">
        <v>288</v>
      </c>
      <c r="E144" s="30" t="s">
        <v>14</v>
      </c>
      <c r="F144" s="30" t="s">
        <v>3</v>
      </c>
      <c r="G144" s="178">
        <v>243109</v>
      </c>
      <c r="H144" s="31" t="s">
        <v>383</v>
      </c>
      <c r="I144" s="177">
        <v>33</v>
      </c>
      <c r="J144" s="63">
        <v>3950</v>
      </c>
      <c r="K144" s="54">
        <v>0</v>
      </c>
      <c r="L144" s="54">
        <v>0</v>
      </c>
      <c r="M144" s="5">
        <f t="shared" si="50"/>
        <v>33</v>
      </c>
      <c r="N144" s="5">
        <f t="shared" si="50"/>
        <v>3950</v>
      </c>
      <c r="O144" s="31"/>
      <c r="Q144" s="190"/>
      <c r="S144" s="161"/>
    </row>
    <row r="145" spans="1:19" x14ac:dyDescent="0.4">
      <c r="A145" s="42">
        <v>129</v>
      </c>
      <c r="B145" s="31" t="s">
        <v>352</v>
      </c>
      <c r="C145" s="30">
        <v>1</v>
      </c>
      <c r="D145" s="30" t="s">
        <v>14</v>
      </c>
      <c r="E145" s="30" t="s">
        <v>14</v>
      </c>
      <c r="F145" s="30" t="s">
        <v>3</v>
      </c>
      <c r="G145" s="176">
        <v>2551</v>
      </c>
      <c r="H145" s="31" t="s">
        <v>384</v>
      </c>
      <c r="I145" s="177">
        <v>91</v>
      </c>
      <c r="J145" s="63">
        <v>76300</v>
      </c>
      <c r="K145" s="54">
        <v>0</v>
      </c>
      <c r="L145" s="54">
        <v>0</v>
      </c>
      <c r="M145" s="5">
        <f t="shared" si="50"/>
        <v>91</v>
      </c>
      <c r="N145" s="5">
        <f t="shared" si="50"/>
        <v>76300</v>
      </c>
      <c r="O145" s="31"/>
      <c r="Q145" s="190"/>
      <c r="S145" s="191"/>
    </row>
    <row r="146" spans="1:19" x14ac:dyDescent="0.4">
      <c r="A146" s="30">
        <v>130</v>
      </c>
      <c r="B146" s="179" t="s">
        <v>353</v>
      </c>
      <c r="C146" s="180">
        <v>4</v>
      </c>
      <c r="D146" s="180" t="s">
        <v>14</v>
      </c>
      <c r="E146" s="180" t="s">
        <v>14</v>
      </c>
      <c r="F146" s="180" t="s">
        <v>3</v>
      </c>
      <c r="G146" s="180" t="s">
        <v>374</v>
      </c>
      <c r="H146" s="179" t="s">
        <v>385</v>
      </c>
      <c r="I146" s="181">
        <v>41</v>
      </c>
      <c r="J146" s="182">
        <v>5600</v>
      </c>
      <c r="K146" s="54">
        <v>0</v>
      </c>
      <c r="L146" s="54">
        <v>0</v>
      </c>
      <c r="M146" s="5">
        <f t="shared" si="50"/>
        <v>41</v>
      </c>
      <c r="N146" s="5">
        <f t="shared" si="50"/>
        <v>5600</v>
      </c>
      <c r="O146" s="31"/>
      <c r="Q146" s="190"/>
      <c r="S146" s="161"/>
    </row>
    <row r="147" spans="1:19" x14ac:dyDescent="0.4">
      <c r="A147" s="42">
        <v>131</v>
      </c>
      <c r="B147" s="31" t="s">
        <v>292</v>
      </c>
      <c r="C147" s="30">
        <v>5</v>
      </c>
      <c r="D147" s="30" t="s">
        <v>14</v>
      </c>
      <c r="E147" s="30" t="s">
        <v>14</v>
      </c>
      <c r="F147" s="30" t="s">
        <v>3</v>
      </c>
      <c r="G147" s="176">
        <v>2542</v>
      </c>
      <c r="H147" s="31" t="s">
        <v>386</v>
      </c>
      <c r="I147" s="177">
        <v>111</v>
      </c>
      <c r="J147" s="63">
        <v>470500</v>
      </c>
      <c r="K147" s="54">
        <v>0</v>
      </c>
      <c r="L147" s="54">
        <v>0</v>
      </c>
      <c r="M147" s="5">
        <f t="shared" si="50"/>
        <v>111</v>
      </c>
      <c r="N147" s="5">
        <f t="shared" si="50"/>
        <v>470500</v>
      </c>
      <c r="O147" s="31"/>
      <c r="Q147" s="190"/>
      <c r="S147" s="161"/>
    </row>
    <row r="148" spans="1:19" x14ac:dyDescent="0.4">
      <c r="A148" s="30">
        <v>132</v>
      </c>
      <c r="B148" s="31" t="s">
        <v>293</v>
      </c>
      <c r="C148" s="30">
        <v>6</v>
      </c>
      <c r="D148" s="30" t="s">
        <v>14</v>
      </c>
      <c r="E148" s="30" t="s">
        <v>14</v>
      </c>
      <c r="F148" s="30" t="s">
        <v>3</v>
      </c>
      <c r="G148" s="176">
        <v>2543</v>
      </c>
      <c r="H148" s="31" t="s">
        <v>387</v>
      </c>
      <c r="I148" s="177">
        <v>99</v>
      </c>
      <c r="J148" s="63">
        <v>127300</v>
      </c>
      <c r="K148" s="54">
        <v>0</v>
      </c>
      <c r="L148" s="54">
        <v>0</v>
      </c>
      <c r="M148" s="5">
        <f t="shared" si="50"/>
        <v>99</v>
      </c>
      <c r="N148" s="5">
        <f t="shared" si="50"/>
        <v>127300</v>
      </c>
      <c r="O148" s="31"/>
      <c r="Q148" s="190"/>
      <c r="S148" s="161"/>
    </row>
    <row r="149" spans="1:19" x14ac:dyDescent="0.4">
      <c r="A149" s="42">
        <v>133</v>
      </c>
      <c r="B149" s="31" t="s">
        <v>354</v>
      </c>
      <c r="C149" s="30">
        <v>7</v>
      </c>
      <c r="D149" s="30" t="s">
        <v>14</v>
      </c>
      <c r="E149" s="30" t="s">
        <v>14</v>
      </c>
      <c r="F149" s="30" t="s">
        <v>3</v>
      </c>
      <c r="G149" s="176">
        <v>2533</v>
      </c>
      <c r="H149" s="31" t="s">
        <v>388</v>
      </c>
      <c r="I149" s="177">
        <v>112</v>
      </c>
      <c r="J149" s="63">
        <v>560700</v>
      </c>
      <c r="K149" s="54">
        <v>0</v>
      </c>
      <c r="L149" s="54">
        <v>0</v>
      </c>
      <c r="M149" s="5">
        <f t="shared" si="50"/>
        <v>112</v>
      </c>
      <c r="N149" s="5">
        <f t="shared" si="50"/>
        <v>560700</v>
      </c>
      <c r="O149" s="31"/>
      <c r="Q149" s="190"/>
      <c r="S149" s="161"/>
    </row>
    <row r="150" spans="1:19" x14ac:dyDescent="0.4">
      <c r="A150" s="30">
        <v>134</v>
      </c>
      <c r="B150" s="31" t="s">
        <v>355</v>
      </c>
      <c r="C150" s="30">
        <v>9</v>
      </c>
      <c r="D150" s="30" t="s">
        <v>14</v>
      </c>
      <c r="E150" s="30" t="s">
        <v>14</v>
      </c>
      <c r="F150" s="30" t="s">
        <v>3</v>
      </c>
      <c r="G150" s="178">
        <v>243132</v>
      </c>
      <c r="H150" s="31" t="s">
        <v>389</v>
      </c>
      <c r="I150" s="177">
        <v>38</v>
      </c>
      <c r="J150" s="63">
        <v>4700</v>
      </c>
      <c r="K150" s="54">
        <v>0</v>
      </c>
      <c r="L150" s="54">
        <v>0</v>
      </c>
      <c r="M150" s="5">
        <f t="shared" si="50"/>
        <v>38</v>
      </c>
      <c r="N150" s="5">
        <f t="shared" si="50"/>
        <v>4700</v>
      </c>
      <c r="O150" s="31"/>
      <c r="Q150" s="190"/>
      <c r="S150" s="191"/>
    </row>
    <row r="151" spans="1:19" x14ac:dyDescent="0.4">
      <c r="A151" s="42">
        <v>135</v>
      </c>
      <c r="B151" s="179" t="s">
        <v>356</v>
      </c>
      <c r="C151" s="183">
        <v>12</v>
      </c>
      <c r="D151" s="183" t="s">
        <v>14</v>
      </c>
      <c r="E151" s="183" t="s">
        <v>14</v>
      </c>
      <c r="F151" s="180" t="s">
        <v>3</v>
      </c>
      <c r="G151" s="180" t="s">
        <v>375</v>
      </c>
      <c r="H151" s="184" t="s">
        <v>390</v>
      </c>
      <c r="I151" s="181">
        <v>38</v>
      </c>
      <c r="J151" s="182">
        <v>2700</v>
      </c>
      <c r="K151" s="54">
        <v>0</v>
      </c>
      <c r="L151" s="54">
        <v>0</v>
      </c>
      <c r="M151" s="5">
        <f t="shared" si="50"/>
        <v>38</v>
      </c>
      <c r="N151" s="5">
        <f t="shared" si="50"/>
        <v>2700</v>
      </c>
      <c r="O151" s="31"/>
      <c r="Q151" s="190"/>
      <c r="S151" s="161"/>
    </row>
    <row r="152" spans="1:19" x14ac:dyDescent="0.4">
      <c r="A152" s="30">
        <v>136</v>
      </c>
      <c r="B152" s="31" t="s">
        <v>357</v>
      </c>
      <c r="C152" s="30">
        <v>13</v>
      </c>
      <c r="D152" s="30" t="s">
        <v>14</v>
      </c>
      <c r="E152" s="30" t="s">
        <v>14</v>
      </c>
      <c r="F152" s="30" t="s">
        <v>3</v>
      </c>
      <c r="G152" s="176">
        <v>2544</v>
      </c>
      <c r="H152" s="31" t="s">
        <v>391</v>
      </c>
      <c r="I152" s="177">
        <v>40</v>
      </c>
      <c r="J152" s="63">
        <v>273508</v>
      </c>
      <c r="K152" s="54">
        <v>0</v>
      </c>
      <c r="L152" s="54">
        <v>0</v>
      </c>
      <c r="M152" s="5">
        <f t="shared" si="50"/>
        <v>40</v>
      </c>
      <c r="N152" s="5">
        <f t="shared" si="50"/>
        <v>273508</v>
      </c>
      <c r="O152" s="31"/>
      <c r="Q152" s="190"/>
      <c r="S152" s="161"/>
    </row>
    <row r="153" spans="1:19" x14ac:dyDescent="0.4">
      <c r="A153" s="42">
        <v>137</v>
      </c>
      <c r="B153" s="31" t="s">
        <v>358</v>
      </c>
      <c r="C153" s="30">
        <v>1</v>
      </c>
      <c r="D153" s="30" t="s">
        <v>214</v>
      </c>
      <c r="E153" s="30" t="s">
        <v>14</v>
      </c>
      <c r="F153" s="30" t="s">
        <v>3</v>
      </c>
      <c r="G153" s="176">
        <v>2542</v>
      </c>
      <c r="H153" s="31" t="s">
        <v>392</v>
      </c>
      <c r="I153" s="177">
        <v>236</v>
      </c>
      <c r="J153" s="63">
        <v>1501600</v>
      </c>
      <c r="K153" s="54">
        <v>0</v>
      </c>
      <c r="L153" s="54">
        <v>0</v>
      </c>
      <c r="M153" s="5">
        <f t="shared" si="50"/>
        <v>236</v>
      </c>
      <c r="N153" s="5">
        <f t="shared" si="50"/>
        <v>1501600</v>
      </c>
      <c r="O153" s="31"/>
      <c r="Q153" s="190"/>
      <c r="S153" s="161"/>
    </row>
    <row r="154" spans="1:19" x14ac:dyDescent="0.4">
      <c r="A154" s="30">
        <v>138</v>
      </c>
      <c r="B154" s="31" t="s">
        <v>359</v>
      </c>
      <c r="C154" s="30">
        <v>2</v>
      </c>
      <c r="D154" s="30" t="s">
        <v>214</v>
      </c>
      <c r="E154" s="30" t="s">
        <v>14</v>
      </c>
      <c r="F154" s="30" t="s">
        <v>3</v>
      </c>
      <c r="G154" s="176">
        <v>2546</v>
      </c>
      <c r="H154" s="31" t="s">
        <v>393</v>
      </c>
      <c r="I154" s="177">
        <v>61</v>
      </c>
      <c r="J154" s="63">
        <v>120500</v>
      </c>
      <c r="K154" s="54">
        <v>0</v>
      </c>
      <c r="L154" s="54">
        <v>0</v>
      </c>
      <c r="M154" s="5">
        <f t="shared" si="50"/>
        <v>61</v>
      </c>
      <c r="N154" s="5">
        <f t="shared" si="50"/>
        <v>120500</v>
      </c>
      <c r="O154" s="31"/>
      <c r="Q154" s="190"/>
      <c r="S154" s="161"/>
    </row>
    <row r="155" spans="1:19" x14ac:dyDescent="0.4">
      <c r="A155" s="42">
        <v>139</v>
      </c>
      <c r="B155" s="31" t="s">
        <v>360</v>
      </c>
      <c r="C155" s="30">
        <v>3</v>
      </c>
      <c r="D155" s="30" t="s">
        <v>214</v>
      </c>
      <c r="E155" s="30" t="s">
        <v>14</v>
      </c>
      <c r="F155" s="30" t="s">
        <v>3</v>
      </c>
      <c r="G155" s="176">
        <v>2544</v>
      </c>
      <c r="H155" s="31" t="s">
        <v>394</v>
      </c>
      <c r="I155" s="177">
        <v>63</v>
      </c>
      <c r="J155" s="63">
        <v>81700</v>
      </c>
      <c r="K155" s="54">
        <v>0</v>
      </c>
      <c r="L155" s="54">
        <v>0</v>
      </c>
      <c r="M155" s="5">
        <f t="shared" si="50"/>
        <v>63</v>
      </c>
      <c r="N155" s="5">
        <f t="shared" si="50"/>
        <v>81700</v>
      </c>
      <c r="O155" s="31"/>
      <c r="Q155" s="190"/>
      <c r="S155" s="161"/>
    </row>
    <row r="156" spans="1:19" x14ac:dyDescent="0.4">
      <c r="A156" s="30">
        <v>140</v>
      </c>
      <c r="B156" s="31" t="s">
        <v>361</v>
      </c>
      <c r="C156" s="30">
        <v>4</v>
      </c>
      <c r="D156" s="30" t="s">
        <v>214</v>
      </c>
      <c r="E156" s="30" t="s">
        <v>14</v>
      </c>
      <c r="F156" s="30" t="s">
        <v>3</v>
      </c>
      <c r="G156" s="176">
        <v>2533</v>
      </c>
      <c r="H156" s="31" t="s">
        <v>395</v>
      </c>
      <c r="I156" s="177">
        <v>61</v>
      </c>
      <c r="J156" s="63">
        <v>140300</v>
      </c>
      <c r="K156" s="54">
        <v>0</v>
      </c>
      <c r="L156" s="54">
        <v>0</v>
      </c>
      <c r="M156" s="5">
        <f t="shared" ref="M156:N172" si="51">I156+K156</f>
        <v>61</v>
      </c>
      <c r="N156" s="5">
        <f t="shared" si="51"/>
        <v>140300</v>
      </c>
      <c r="O156" s="31"/>
      <c r="Q156" s="190"/>
      <c r="S156" s="161"/>
    </row>
    <row r="157" spans="1:19" x14ac:dyDescent="0.4">
      <c r="A157" s="42">
        <v>141</v>
      </c>
      <c r="B157" s="31" t="s">
        <v>362</v>
      </c>
      <c r="C157" s="30">
        <v>5</v>
      </c>
      <c r="D157" s="30" t="s">
        <v>214</v>
      </c>
      <c r="E157" s="30" t="s">
        <v>14</v>
      </c>
      <c r="F157" s="30" t="s">
        <v>3</v>
      </c>
      <c r="G157" s="176">
        <v>2545</v>
      </c>
      <c r="H157" s="31" t="s">
        <v>396</v>
      </c>
      <c r="I157" s="177">
        <v>67</v>
      </c>
      <c r="J157" s="63">
        <v>85600</v>
      </c>
      <c r="K157" s="54">
        <v>0</v>
      </c>
      <c r="L157" s="54">
        <v>0</v>
      </c>
      <c r="M157" s="5">
        <f t="shared" si="51"/>
        <v>67</v>
      </c>
      <c r="N157" s="5">
        <f t="shared" si="51"/>
        <v>85600</v>
      </c>
      <c r="O157" s="31"/>
      <c r="Q157" s="190"/>
      <c r="S157" s="161"/>
    </row>
    <row r="158" spans="1:19" x14ac:dyDescent="0.4">
      <c r="A158" s="30">
        <v>142</v>
      </c>
      <c r="B158" s="31" t="s">
        <v>363</v>
      </c>
      <c r="C158" s="30">
        <v>6</v>
      </c>
      <c r="D158" s="30" t="s">
        <v>214</v>
      </c>
      <c r="E158" s="30" t="s">
        <v>14</v>
      </c>
      <c r="F158" s="30" t="s">
        <v>3</v>
      </c>
      <c r="G158" s="178">
        <v>243130</v>
      </c>
      <c r="H158" s="31" t="s">
        <v>377</v>
      </c>
      <c r="I158" s="177">
        <v>38</v>
      </c>
      <c r="J158" s="63">
        <v>4500</v>
      </c>
      <c r="K158" s="54">
        <v>0</v>
      </c>
      <c r="L158" s="54">
        <v>0</v>
      </c>
      <c r="M158" s="5">
        <f t="shared" si="51"/>
        <v>38</v>
      </c>
      <c r="N158" s="5">
        <f t="shared" si="51"/>
        <v>4500</v>
      </c>
      <c r="O158" s="31"/>
      <c r="Q158" s="190"/>
      <c r="S158" s="191"/>
    </row>
    <row r="159" spans="1:19" x14ac:dyDescent="0.4">
      <c r="A159" s="42">
        <v>143</v>
      </c>
      <c r="B159" s="179" t="s">
        <v>364</v>
      </c>
      <c r="C159" s="180">
        <v>7</v>
      </c>
      <c r="D159" s="180" t="s">
        <v>214</v>
      </c>
      <c r="E159" s="180" t="s">
        <v>14</v>
      </c>
      <c r="F159" s="180" t="s">
        <v>3</v>
      </c>
      <c r="G159" s="180" t="s">
        <v>376</v>
      </c>
      <c r="H159" s="179" t="s">
        <v>378</v>
      </c>
      <c r="I159" s="181">
        <v>48</v>
      </c>
      <c r="J159" s="182">
        <v>3100</v>
      </c>
      <c r="K159" s="54">
        <v>0</v>
      </c>
      <c r="L159" s="54">
        <v>0</v>
      </c>
      <c r="M159" s="5">
        <f t="shared" si="51"/>
        <v>48</v>
      </c>
      <c r="N159" s="5">
        <f t="shared" si="51"/>
        <v>3100</v>
      </c>
      <c r="O159" s="31"/>
      <c r="Q159" s="190"/>
      <c r="S159" s="161"/>
    </row>
    <row r="160" spans="1:19" x14ac:dyDescent="0.4">
      <c r="A160" s="30">
        <v>144</v>
      </c>
      <c r="B160" s="31" t="s">
        <v>365</v>
      </c>
      <c r="C160" s="30">
        <v>8</v>
      </c>
      <c r="D160" s="30" t="s">
        <v>214</v>
      </c>
      <c r="E160" s="30" t="s">
        <v>14</v>
      </c>
      <c r="F160" s="30" t="s">
        <v>3</v>
      </c>
      <c r="G160" s="176">
        <v>2541</v>
      </c>
      <c r="H160" s="31" t="s">
        <v>397</v>
      </c>
      <c r="I160" s="177">
        <v>35</v>
      </c>
      <c r="J160" s="63">
        <v>120250</v>
      </c>
      <c r="K160" s="54">
        <v>0</v>
      </c>
      <c r="L160" s="54">
        <v>0</v>
      </c>
      <c r="M160" s="5">
        <f t="shared" si="51"/>
        <v>35</v>
      </c>
      <c r="N160" s="5">
        <f t="shared" si="51"/>
        <v>120250</v>
      </c>
      <c r="O160" s="31"/>
      <c r="Q160" s="190"/>
      <c r="S160" s="161"/>
    </row>
    <row r="161" spans="1:19" x14ac:dyDescent="0.4">
      <c r="A161" s="42">
        <v>145</v>
      </c>
      <c r="B161" s="31" t="s">
        <v>287</v>
      </c>
      <c r="C161" s="30">
        <v>13</v>
      </c>
      <c r="D161" s="30" t="s">
        <v>214</v>
      </c>
      <c r="E161" s="30" t="s">
        <v>14</v>
      </c>
      <c r="F161" s="30" t="s">
        <v>3</v>
      </c>
      <c r="G161" s="176">
        <v>2532</v>
      </c>
      <c r="H161" s="31" t="s">
        <v>398</v>
      </c>
      <c r="I161" s="177">
        <v>303</v>
      </c>
      <c r="J161" s="63">
        <v>6393949</v>
      </c>
      <c r="K161" s="54">
        <v>0</v>
      </c>
      <c r="L161" s="54">
        <v>0</v>
      </c>
      <c r="M161" s="5">
        <f t="shared" si="51"/>
        <v>303</v>
      </c>
      <c r="N161" s="5">
        <f t="shared" si="51"/>
        <v>6393949</v>
      </c>
      <c r="O161" s="31"/>
      <c r="Q161" s="190"/>
      <c r="S161" s="161"/>
    </row>
    <row r="162" spans="1:19" x14ac:dyDescent="0.4">
      <c r="A162" s="30">
        <v>146</v>
      </c>
      <c r="B162" s="31" t="s">
        <v>366</v>
      </c>
      <c r="C162" s="30">
        <v>1</v>
      </c>
      <c r="D162" s="30" t="s">
        <v>295</v>
      </c>
      <c r="E162" s="30" t="s">
        <v>14</v>
      </c>
      <c r="F162" s="30" t="s">
        <v>3</v>
      </c>
      <c r="G162" s="176">
        <v>2544</v>
      </c>
      <c r="H162" s="31" t="s">
        <v>399</v>
      </c>
      <c r="I162" s="177">
        <v>76</v>
      </c>
      <c r="J162" s="63">
        <v>300800</v>
      </c>
      <c r="K162" s="54">
        <v>0</v>
      </c>
      <c r="L162" s="54">
        <v>0</v>
      </c>
      <c r="M162" s="5">
        <f t="shared" si="51"/>
        <v>76</v>
      </c>
      <c r="N162" s="5">
        <f t="shared" si="51"/>
        <v>300800</v>
      </c>
      <c r="O162" s="31"/>
      <c r="Q162" s="190"/>
      <c r="S162" s="161"/>
    </row>
    <row r="163" spans="1:19" x14ac:dyDescent="0.4">
      <c r="A163" s="42">
        <v>147</v>
      </c>
      <c r="B163" s="31" t="s">
        <v>367</v>
      </c>
      <c r="C163" s="30">
        <v>2</v>
      </c>
      <c r="D163" s="30" t="s">
        <v>295</v>
      </c>
      <c r="E163" s="30" t="s">
        <v>14</v>
      </c>
      <c r="F163" s="30" t="s">
        <v>3</v>
      </c>
      <c r="G163" s="176">
        <v>2544</v>
      </c>
      <c r="H163" s="31" t="s">
        <v>400</v>
      </c>
      <c r="I163" s="177">
        <v>169</v>
      </c>
      <c r="J163" s="63">
        <v>1138400</v>
      </c>
      <c r="K163" s="54">
        <v>0</v>
      </c>
      <c r="L163" s="54">
        <v>0</v>
      </c>
      <c r="M163" s="5">
        <f t="shared" si="51"/>
        <v>169</v>
      </c>
      <c r="N163" s="5">
        <f t="shared" si="51"/>
        <v>1138400</v>
      </c>
      <c r="O163" s="31"/>
      <c r="Q163" s="190"/>
      <c r="S163" s="161"/>
    </row>
    <row r="164" spans="1:19" x14ac:dyDescent="0.4">
      <c r="A164" s="30">
        <v>148</v>
      </c>
      <c r="B164" s="31" t="s">
        <v>368</v>
      </c>
      <c r="C164" s="30">
        <v>3</v>
      </c>
      <c r="D164" s="30" t="s">
        <v>295</v>
      </c>
      <c r="E164" s="30" t="s">
        <v>14</v>
      </c>
      <c r="F164" s="30" t="s">
        <v>3</v>
      </c>
      <c r="G164" s="176">
        <v>2545</v>
      </c>
      <c r="H164" s="31" t="s">
        <v>401</v>
      </c>
      <c r="I164" s="177">
        <v>61</v>
      </c>
      <c r="J164" s="63">
        <v>360800</v>
      </c>
      <c r="K164" s="54">
        <v>0</v>
      </c>
      <c r="L164" s="54">
        <v>0</v>
      </c>
      <c r="M164" s="5">
        <f t="shared" si="51"/>
        <v>61</v>
      </c>
      <c r="N164" s="5">
        <f t="shared" si="51"/>
        <v>360800</v>
      </c>
      <c r="O164" s="31"/>
      <c r="Q164" s="190"/>
      <c r="S164" s="161"/>
    </row>
    <row r="165" spans="1:19" x14ac:dyDescent="0.4">
      <c r="A165" s="42">
        <v>149</v>
      </c>
      <c r="B165" s="31" t="s">
        <v>369</v>
      </c>
      <c r="C165" s="30">
        <v>4</v>
      </c>
      <c r="D165" s="30" t="s">
        <v>295</v>
      </c>
      <c r="E165" s="30" t="s">
        <v>14</v>
      </c>
      <c r="F165" s="30" t="s">
        <v>3</v>
      </c>
      <c r="G165" s="176">
        <v>2542</v>
      </c>
      <c r="H165" s="31" t="s">
        <v>402</v>
      </c>
      <c r="I165" s="177">
        <v>292</v>
      </c>
      <c r="J165" s="63">
        <v>3900600</v>
      </c>
      <c r="K165" s="54">
        <v>0</v>
      </c>
      <c r="L165" s="54">
        <v>0</v>
      </c>
      <c r="M165" s="5">
        <f t="shared" si="51"/>
        <v>292</v>
      </c>
      <c r="N165" s="5">
        <f t="shared" si="51"/>
        <v>3900600</v>
      </c>
      <c r="O165" s="31"/>
      <c r="Q165" s="190"/>
      <c r="S165" s="161"/>
    </row>
    <row r="166" spans="1:19" x14ac:dyDescent="0.4">
      <c r="A166" s="30">
        <v>150</v>
      </c>
      <c r="B166" s="31" t="s">
        <v>294</v>
      </c>
      <c r="C166" s="30">
        <v>5</v>
      </c>
      <c r="D166" s="30" t="s">
        <v>295</v>
      </c>
      <c r="E166" s="30" t="s">
        <v>14</v>
      </c>
      <c r="F166" s="30" t="s">
        <v>3</v>
      </c>
      <c r="G166" s="176">
        <v>2558</v>
      </c>
      <c r="H166" s="31" t="s">
        <v>403</v>
      </c>
      <c r="I166" s="177">
        <v>61</v>
      </c>
      <c r="J166" s="63">
        <v>351800</v>
      </c>
      <c r="K166" s="54">
        <v>0</v>
      </c>
      <c r="L166" s="54">
        <v>0</v>
      </c>
      <c r="M166" s="5">
        <f t="shared" si="51"/>
        <v>61</v>
      </c>
      <c r="N166" s="5">
        <f t="shared" si="51"/>
        <v>351800</v>
      </c>
      <c r="O166" s="31"/>
      <c r="Q166" s="190"/>
      <c r="S166" s="161"/>
    </row>
    <row r="167" spans="1:19" x14ac:dyDescent="0.4">
      <c r="A167" s="42">
        <v>151</v>
      </c>
      <c r="B167" s="31" t="s">
        <v>354</v>
      </c>
      <c r="C167" s="30">
        <v>6</v>
      </c>
      <c r="D167" s="30" t="s">
        <v>295</v>
      </c>
      <c r="E167" s="30" t="s">
        <v>14</v>
      </c>
      <c r="F167" s="30" t="s">
        <v>3</v>
      </c>
      <c r="G167" s="176">
        <v>2533</v>
      </c>
      <c r="H167" s="31" t="s">
        <v>404</v>
      </c>
      <c r="I167" s="177">
        <v>118</v>
      </c>
      <c r="J167" s="63">
        <v>2500800</v>
      </c>
      <c r="K167" s="54">
        <v>0</v>
      </c>
      <c r="L167" s="54">
        <v>0</v>
      </c>
      <c r="M167" s="5">
        <f t="shared" si="51"/>
        <v>118</v>
      </c>
      <c r="N167" s="5">
        <f t="shared" si="51"/>
        <v>2500800</v>
      </c>
      <c r="O167" s="31"/>
      <c r="Q167" s="190"/>
      <c r="S167" s="161"/>
    </row>
    <row r="168" spans="1:19" x14ac:dyDescent="0.4">
      <c r="A168" s="30">
        <v>152</v>
      </c>
      <c r="B168" s="31" t="s">
        <v>370</v>
      </c>
      <c r="C168" s="30">
        <v>7</v>
      </c>
      <c r="D168" s="30" t="s">
        <v>295</v>
      </c>
      <c r="E168" s="30" t="s">
        <v>14</v>
      </c>
      <c r="F168" s="30" t="s">
        <v>3</v>
      </c>
      <c r="G168" s="176">
        <v>2562</v>
      </c>
      <c r="H168" s="31" t="s">
        <v>405</v>
      </c>
      <c r="I168" s="177">
        <v>132</v>
      </c>
      <c r="J168" s="63">
        <v>321700</v>
      </c>
      <c r="K168" s="54">
        <v>0</v>
      </c>
      <c r="L168" s="54">
        <v>0</v>
      </c>
      <c r="M168" s="5">
        <f t="shared" si="51"/>
        <v>132</v>
      </c>
      <c r="N168" s="5">
        <f t="shared" si="51"/>
        <v>321700</v>
      </c>
      <c r="O168" s="31"/>
      <c r="Q168" s="190"/>
      <c r="S168" s="161"/>
    </row>
    <row r="169" spans="1:19" x14ac:dyDescent="0.4">
      <c r="A169" s="42">
        <v>153</v>
      </c>
      <c r="B169" s="31" t="s">
        <v>371</v>
      </c>
      <c r="C169" s="30">
        <v>8</v>
      </c>
      <c r="D169" s="30" t="s">
        <v>295</v>
      </c>
      <c r="E169" s="30" t="s">
        <v>14</v>
      </c>
      <c r="F169" s="30" t="s">
        <v>3</v>
      </c>
      <c r="G169" s="176">
        <v>2546</v>
      </c>
      <c r="H169" s="31" t="s">
        <v>406</v>
      </c>
      <c r="I169" s="177">
        <v>40</v>
      </c>
      <c r="J169" s="63">
        <v>36000</v>
      </c>
      <c r="K169" s="54">
        <v>0</v>
      </c>
      <c r="L169" s="54">
        <v>0</v>
      </c>
      <c r="M169" s="5">
        <f t="shared" si="51"/>
        <v>40</v>
      </c>
      <c r="N169" s="5">
        <f t="shared" si="51"/>
        <v>36000</v>
      </c>
      <c r="O169" s="31"/>
      <c r="Q169" s="190"/>
      <c r="S169" s="161"/>
    </row>
    <row r="170" spans="1:19" x14ac:dyDescent="0.4">
      <c r="A170" s="30">
        <v>154</v>
      </c>
      <c r="B170" s="31" t="s">
        <v>372</v>
      </c>
      <c r="C170" s="30">
        <v>9</v>
      </c>
      <c r="D170" s="30" t="s">
        <v>295</v>
      </c>
      <c r="E170" s="30" t="s">
        <v>14</v>
      </c>
      <c r="F170" s="30" t="s">
        <v>3</v>
      </c>
      <c r="G170" s="176">
        <v>2563</v>
      </c>
      <c r="H170" s="31" t="s">
        <v>407</v>
      </c>
      <c r="I170" s="177">
        <v>72</v>
      </c>
      <c r="J170" s="63">
        <v>322450</v>
      </c>
      <c r="K170" s="54">
        <v>0</v>
      </c>
      <c r="L170" s="54">
        <v>0</v>
      </c>
      <c r="M170" s="5">
        <f t="shared" si="51"/>
        <v>72</v>
      </c>
      <c r="N170" s="5">
        <f t="shared" si="51"/>
        <v>322450</v>
      </c>
      <c r="O170" s="31"/>
      <c r="Q170" s="190"/>
      <c r="S170" s="161"/>
    </row>
    <row r="171" spans="1:19" x14ac:dyDescent="0.4">
      <c r="A171" s="42">
        <v>155</v>
      </c>
      <c r="B171" s="31" t="s">
        <v>369</v>
      </c>
      <c r="C171" s="30">
        <v>10</v>
      </c>
      <c r="D171" s="30" t="s">
        <v>295</v>
      </c>
      <c r="E171" s="30" t="s">
        <v>14</v>
      </c>
      <c r="F171" s="30" t="s">
        <v>3</v>
      </c>
      <c r="G171" s="176">
        <v>2543</v>
      </c>
      <c r="H171" s="31" t="s">
        <v>408</v>
      </c>
      <c r="I171" s="177">
        <v>160</v>
      </c>
      <c r="J171" s="63">
        <v>1450500</v>
      </c>
      <c r="K171" s="54">
        <v>0</v>
      </c>
      <c r="L171" s="54">
        <v>0</v>
      </c>
      <c r="M171" s="5">
        <f t="shared" si="51"/>
        <v>160</v>
      </c>
      <c r="N171" s="5">
        <f t="shared" si="51"/>
        <v>1450500</v>
      </c>
      <c r="O171" s="31"/>
      <c r="Q171" s="190"/>
      <c r="S171" s="161"/>
    </row>
    <row r="172" spans="1:19" x14ac:dyDescent="0.4">
      <c r="A172" s="30">
        <v>156</v>
      </c>
      <c r="B172" s="31" t="s">
        <v>373</v>
      </c>
      <c r="C172" s="30">
        <v>11</v>
      </c>
      <c r="D172" s="30" t="s">
        <v>295</v>
      </c>
      <c r="E172" s="30" t="s">
        <v>14</v>
      </c>
      <c r="F172" s="30" t="s">
        <v>3</v>
      </c>
      <c r="G172" s="176">
        <v>2546</v>
      </c>
      <c r="H172" s="31" t="s">
        <v>409</v>
      </c>
      <c r="I172" s="177">
        <v>91</v>
      </c>
      <c r="J172" s="63">
        <v>1200950</v>
      </c>
      <c r="K172" s="54">
        <v>0</v>
      </c>
      <c r="L172" s="54">
        <v>0</v>
      </c>
      <c r="M172" s="5">
        <f t="shared" si="51"/>
        <v>91</v>
      </c>
      <c r="N172" s="5">
        <f t="shared" si="51"/>
        <v>1200950</v>
      </c>
      <c r="O172" s="31"/>
    </row>
    <row r="173" spans="1:19" ht="21.6" thickBot="1" x14ac:dyDescent="0.45">
      <c r="A173" s="132"/>
      <c r="B173" s="185"/>
      <c r="C173" s="151"/>
      <c r="D173" s="37" t="s">
        <v>2</v>
      </c>
      <c r="E173" s="151"/>
      <c r="F173" s="151"/>
      <c r="G173" s="151"/>
      <c r="H173" s="154"/>
      <c r="I173" s="36"/>
      <c r="J173" s="157">
        <f>SUM(J140:J172)</f>
        <v>24622589</v>
      </c>
      <c r="K173" s="214">
        <f t="shared" ref="K173:N173" si="52">SUM(K140:K172)</f>
        <v>0</v>
      </c>
      <c r="L173" s="157">
        <f t="shared" si="52"/>
        <v>0</v>
      </c>
      <c r="M173" s="157">
        <f t="shared" si="52"/>
        <v>3337</v>
      </c>
      <c r="N173" s="157">
        <f t="shared" si="52"/>
        <v>24622589</v>
      </c>
      <c r="O173" s="152"/>
    </row>
    <row r="174" spans="1:19" x14ac:dyDescent="0.4">
      <c r="A174" s="39">
        <v>157</v>
      </c>
      <c r="B174" s="193" t="s">
        <v>410</v>
      </c>
      <c r="C174" s="47">
        <v>8</v>
      </c>
      <c r="D174" s="47" t="s">
        <v>415</v>
      </c>
      <c r="E174" s="47" t="s">
        <v>11</v>
      </c>
      <c r="F174" s="47" t="s">
        <v>3</v>
      </c>
      <c r="G174" s="47">
        <v>2545</v>
      </c>
      <c r="H174" s="170" t="s">
        <v>417</v>
      </c>
      <c r="I174" s="47">
        <v>68</v>
      </c>
      <c r="J174" s="58">
        <v>92370</v>
      </c>
      <c r="K174" s="55">
        <v>0</v>
      </c>
      <c r="L174" s="58">
        <v>0</v>
      </c>
      <c r="M174" s="5">
        <f t="shared" ref="M174:N178" si="53">I174+K174</f>
        <v>68</v>
      </c>
      <c r="N174" s="5">
        <f t="shared" si="53"/>
        <v>92370</v>
      </c>
      <c r="O174" s="35"/>
    </row>
    <row r="175" spans="1:19" x14ac:dyDescent="0.4">
      <c r="A175" s="39">
        <v>158</v>
      </c>
      <c r="B175" s="194" t="s">
        <v>412</v>
      </c>
      <c r="C175" s="4">
        <v>2</v>
      </c>
      <c r="D175" s="4" t="s">
        <v>416</v>
      </c>
      <c r="E175" s="4" t="s">
        <v>11</v>
      </c>
      <c r="F175" s="4" t="s">
        <v>3</v>
      </c>
      <c r="G175" s="4" t="s">
        <v>419</v>
      </c>
      <c r="H175" s="48" t="s">
        <v>420</v>
      </c>
      <c r="I175" s="4">
        <v>54</v>
      </c>
      <c r="J175" s="60">
        <v>2750</v>
      </c>
      <c r="K175" s="56">
        <v>0</v>
      </c>
      <c r="L175" s="60">
        <v>0</v>
      </c>
      <c r="M175" s="5">
        <f t="shared" ref="M175" si="54">I175+K175</f>
        <v>54</v>
      </c>
      <c r="N175" s="5">
        <f t="shared" ref="N175" si="55">J175+L175</f>
        <v>2750</v>
      </c>
      <c r="O175" s="31"/>
    </row>
    <row r="176" spans="1:19" x14ac:dyDescent="0.4">
      <c r="A176" s="39">
        <v>159</v>
      </c>
      <c r="B176" s="194" t="s">
        <v>411</v>
      </c>
      <c r="C176" s="4">
        <v>3</v>
      </c>
      <c r="D176" s="4" t="s">
        <v>416</v>
      </c>
      <c r="E176" s="4" t="s">
        <v>11</v>
      </c>
      <c r="F176" s="4" t="s">
        <v>3</v>
      </c>
      <c r="G176" s="4">
        <v>2545</v>
      </c>
      <c r="H176" s="48" t="s">
        <v>418</v>
      </c>
      <c r="I176" s="4">
        <v>22</v>
      </c>
      <c r="J176" s="60">
        <v>25350</v>
      </c>
      <c r="K176" s="56">
        <v>0</v>
      </c>
      <c r="L176" s="60">
        <v>0</v>
      </c>
      <c r="M176" s="5">
        <f t="shared" si="53"/>
        <v>22</v>
      </c>
      <c r="N176" s="5">
        <f t="shared" si="53"/>
        <v>25350</v>
      </c>
      <c r="O176" s="31"/>
    </row>
    <row r="177" spans="1:15" x14ac:dyDescent="0.4">
      <c r="A177" s="39">
        <v>160</v>
      </c>
      <c r="B177" s="194" t="s">
        <v>718</v>
      </c>
      <c r="C177" s="4">
        <v>5</v>
      </c>
      <c r="D177" s="4" t="s">
        <v>416</v>
      </c>
      <c r="E177" s="4" t="s">
        <v>11</v>
      </c>
      <c r="F177" s="4" t="s">
        <v>3</v>
      </c>
      <c r="G177" s="4">
        <v>2545</v>
      </c>
      <c r="H177" s="48" t="s">
        <v>719</v>
      </c>
      <c r="I177" s="4">
        <v>30</v>
      </c>
      <c r="J177" s="239">
        <v>100000</v>
      </c>
      <c r="K177" s="56">
        <v>14</v>
      </c>
      <c r="L177" s="239">
        <v>700</v>
      </c>
      <c r="M177" s="5">
        <f t="shared" si="53"/>
        <v>44</v>
      </c>
      <c r="N177" s="5">
        <f t="shared" si="53"/>
        <v>100700</v>
      </c>
      <c r="O177" s="31"/>
    </row>
    <row r="178" spans="1:15" x14ac:dyDescent="0.4">
      <c r="A178" s="39">
        <v>161</v>
      </c>
      <c r="B178" s="194" t="s">
        <v>413</v>
      </c>
      <c r="C178" s="4">
        <v>6</v>
      </c>
      <c r="D178" s="4" t="s">
        <v>416</v>
      </c>
      <c r="E178" s="4" t="s">
        <v>11</v>
      </c>
      <c r="F178" s="4" t="s">
        <v>3</v>
      </c>
      <c r="G178" s="4">
        <v>2530</v>
      </c>
      <c r="H178" s="48" t="s">
        <v>421</v>
      </c>
      <c r="I178" s="4">
        <v>168</v>
      </c>
      <c r="J178" s="60">
        <v>923892</v>
      </c>
      <c r="K178" s="56">
        <v>0</v>
      </c>
      <c r="L178" s="60">
        <v>0</v>
      </c>
      <c r="M178" s="5">
        <f t="shared" si="53"/>
        <v>168</v>
      </c>
      <c r="N178" s="5">
        <f t="shared" si="53"/>
        <v>923892</v>
      </c>
      <c r="O178" s="31"/>
    </row>
    <row r="179" spans="1:15" x14ac:dyDescent="0.4">
      <c r="A179" s="39">
        <v>162</v>
      </c>
      <c r="B179" s="194" t="s">
        <v>414</v>
      </c>
      <c r="C179" s="4">
        <v>4</v>
      </c>
      <c r="D179" s="4" t="s">
        <v>11</v>
      </c>
      <c r="E179" s="4" t="s">
        <v>11</v>
      </c>
      <c r="F179" s="4" t="s">
        <v>3</v>
      </c>
      <c r="G179" s="45">
        <v>2545</v>
      </c>
      <c r="H179" s="48" t="s">
        <v>731</v>
      </c>
      <c r="I179" s="4">
        <v>75</v>
      </c>
      <c r="J179" s="60">
        <v>101750</v>
      </c>
      <c r="K179" s="106">
        <v>24</v>
      </c>
      <c r="L179" s="60">
        <v>1200</v>
      </c>
      <c r="M179" s="5">
        <f t="shared" ref="M179:M183" si="56">I179+K179</f>
        <v>99</v>
      </c>
      <c r="N179" s="5">
        <f t="shared" ref="N179:N183" si="57">J179+L179</f>
        <v>102950</v>
      </c>
      <c r="O179" s="163"/>
    </row>
    <row r="180" spans="1:15" x14ac:dyDescent="0.4">
      <c r="A180" s="39">
        <v>163</v>
      </c>
      <c r="B180" s="194" t="s">
        <v>720</v>
      </c>
      <c r="C180" s="4">
        <v>7</v>
      </c>
      <c r="D180" s="4" t="s">
        <v>11</v>
      </c>
      <c r="E180" s="4" t="s">
        <v>11</v>
      </c>
      <c r="F180" s="4" t="s">
        <v>3</v>
      </c>
      <c r="G180" s="45">
        <v>2545</v>
      </c>
      <c r="H180" s="48" t="s">
        <v>723</v>
      </c>
      <c r="I180" s="4">
        <v>15</v>
      </c>
      <c r="J180" s="239">
        <v>30000</v>
      </c>
      <c r="K180" s="106">
        <v>10</v>
      </c>
      <c r="L180" s="239">
        <v>500</v>
      </c>
      <c r="M180" s="5">
        <f t="shared" si="56"/>
        <v>25</v>
      </c>
      <c r="N180" s="5">
        <f t="shared" si="57"/>
        <v>30500</v>
      </c>
      <c r="O180" s="163"/>
    </row>
    <row r="181" spans="1:15" x14ac:dyDescent="0.4">
      <c r="A181" s="39">
        <v>164</v>
      </c>
      <c r="B181" s="194" t="s">
        <v>724</v>
      </c>
      <c r="C181" s="4">
        <v>1</v>
      </c>
      <c r="D181" s="4" t="s">
        <v>725</v>
      </c>
      <c r="E181" s="4" t="s">
        <v>11</v>
      </c>
      <c r="F181" s="4" t="s">
        <v>3</v>
      </c>
      <c r="G181" s="45">
        <v>2540</v>
      </c>
      <c r="H181" s="48" t="s">
        <v>728</v>
      </c>
      <c r="I181" s="4">
        <v>52</v>
      </c>
      <c r="J181" s="239">
        <v>52000</v>
      </c>
      <c r="K181" s="106">
        <v>9</v>
      </c>
      <c r="L181" s="239">
        <v>450</v>
      </c>
      <c r="M181" s="5">
        <f t="shared" si="56"/>
        <v>61</v>
      </c>
      <c r="N181" s="5">
        <f t="shared" si="57"/>
        <v>52450</v>
      </c>
      <c r="O181" s="163"/>
    </row>
    <row r="182" spans="1:15" x14ac:dyDescent="0.4">
      <c r="A182" s="39">
        <v>165</v>
      </c>
      <c r="B182" s="194" t="s">
        <v>726</v>
      </c>
      <c r="C182" s="4">
        <v>4</v>
      </c>
      <c r="D182" s="4" t="s">
        <v>725</v>
      </c>
      <c r="E182" s="4" t="s">
        <v>11</v>
      </c>
      <c r="F182" s="4" t="s">
        <v>3</v>
      </c>
      <c r="G182" s="45">
        <v>2540</v>
      </c>
      <c r="H182" s="48" t="s">
        <v>729</v>
      </c>
      <c r="I182" s="4">
        <v>30</v>
      </c>
      <c r="J182" s="239">
        <v>50000</v>
      </c>
      <c r="K182" s="106">
        <v>15</v>
      </c>
      <c r="L182" s="239">
        <v>750</v>
      </c>
      <c r="M182" s="5">
        <f t="shared" si="56"/>
        <v>45</v>
      </c>
      <c r="N182" s="5">
        <f t="shared" si="57"/>
        <v>50750</v>
      </c>
      <c r="O182" s="31"/>
    </row>
    <row r="183" spans="1:15" x14ac:dyDescent="0.4">
      <c r="A183" s="39">
        <v>166</v>
      </c>
      <c r="B183" s="194" t="s">
        <v>727</v>
      </c>
      <c r="C183" s="4">
        <v>5</v>
      </c>
      <c r="D183" s="4" t="s">
        <v>725</v>
      </c>
      <c r="E183" s="4" t="s">
        <v>11</v>
      </c>
      <c r="F183" s="4" t="s">
        <v>3</v>
      </c>
      <c r="G183" s="45">
        <v>2545</v>
      </c>
      <c r="H183" s="48" t="s">
        <v>730</v>
      </c>
      <c r="I183" s="4">
        <v>65</v>
      </c>
      <c r="J183" s="239">
        <v>35034</v>
      </c>
      <c r="K183" s="106">
        <v>17</v>
      </c>
      <c r="L183" s="239">
        <v>850</v>
      </c>
      <c r="M183" s="5">
        <f t="shared" si="56"/>
        <v>82</v>
      </c>
      <c r="N183" s="5">
        <f t="shared" si="57"/>
        <v>35884</v>
      </c>
      <c r="O183" s="31"/>
    </row>
    <row r="184" spans="1:15" ht="21.6" thickBot="1" x14ac:dyDescent="0.45">
      <c r="A184" s="132"/>
      <c r="B184" s="192"/>
      <c r="C184" s="151"/>
      <c r="D184" s="37" t="s">
        <v>2</v>
      </c>
      <c r="E184" s="151"/>
      <c r="F184" s="151"/>
      <c r="G184" s="151"/>
      <c r="H184" s="154"/>
      <c r="I184" s="36"/>
      <c r="J184" s="157">
        <f>SUM(J174:J183)</f>
        <v>1413146</v>
      </c>
      <c r="K184" s="214">
        <f>SUM(K174:K183)</f>
        <v>89</v>
      </c>
      <c r="L184" s="157">
        <f>SUM(L174:L183)</f>
        <v>4450</v>
      </c>
      <c r="M184" s="157">
        <f>SUM(M174:M183)</f>
        <v>668</v>
      </c>
      <c r="N184" s="157">
        <f>SUM(N174:N183)</f>
        <v>1417596</v>
      </c>
      <c r="O184" s="152"/>
    </row>
    <row r="185" spans="1:15" x14ac:dyDescent="0.4">
      <c r="A185" s="186">
        <v>167</v>
      </c>
      <c r="B185" s="163" t="s">
        <v>462</v>
      </c>
      <c r="C185" s="105">
        <v>2</v>
      </c>
      <c r="D185" s="105" t="s">
        <v>427</v>
      </c>
      <c r="E185" s="105" t="s">
        <v>15</v>
      </c>
      <c r="F185" s="105" t="s">
        <v>3</v>
      </c>
      <c r="G185" s="202">
        <v>2552</v>
      </c>
      <c r="H185" s="163" t="s">
        <v>432</v>
      </c>
      <c r="I185" s="196">
        <v>46</v>
      </c>
      <c r="J185" s="197">
        <v>2600</v>
      </c>
      <c r="K185" s="198">
        <v>0</v>
      </c>
      <c r="L185" s="198">
        <v>0</v>
      </c>
      <c r="M185" s="195">
        <f t="shared" ref="M185:N200" si="58">I185+K185</f>
        <v>46</v>
      </c>
      <c r="N185" s="195">
        <f t="shared" si="58"/>
        <v>2600</v>
      </c>
      <c r="O185" s="35"/>
    </row>
    <row r="186" spans="1:15" x14ac:dyDescent="0.4">
      <c r="A186" s="42">
        <v>168</v>
      </c>
      <c r="B186" s="31" t="s">
        <v>364</v>
      </c>
      <c r="C186" s="30">
        <v>3</v>
      </c>
      <c r="D186" s="30" t="s">
        <v>427</v>
      </c>
      <c r="E186" s="30" t="s">
        <v>15</v>
      </c>
      <c r="F186" s="30" t="s">
        <v>3</v>
      </c>
      <c r="G186" s="176">
        <v>2566</v>
      </c>
      <c r="H186" s="31" t="s">
        <v>433</v>
      </c>
      <c r="I186" s="199">
        <v>25</v>
      </c>
      <c r="J186" s="126">
        <v>1300</v>
      </c>
      <c r="K186" s="200">
        <v>0</v>
      </c>
      <c r="L186" s="200">
        <v>0</v>
      </c>
      <c r="M186" s="5">
        <f t="shared" si="58"/>
        <v>25</v>
      </c>
      <c r="N186" s="5">
        <f t="shared" si="58"/>
        <v>1300</v>
      </c>
      <c r="O186" s="31"/>
    </row>
    <row r="187" spans="1:15" x14ac:dyDescent="0.4">
      <c r="A187" s="186">
        <v>169</v>
      </c>
      <c r="B187" s="31" t="s">
        <v>410</v>
      </c>
      <c r="C187" s="30">
        <v>4</v>
      </c>
      <c r="D187" s="30" t="s">
        <v>427</v>
      </c>
      <c r="E187" s="30" t="s">
        <v>15</v>
      </c>
      <c r="F187" s="30" t="s">
        <v>3</v>
      </c>
      <c r="G187" s="176">
        <v>2566</v>
      </c>
      <c r="H187" s="31" t="s">
        <v>434</v>
      </c>
      <c r="I187" s="199">
        <v>50</v>
      </c>
      <c r="J187" s="126">
        <v>4700</v>
      </c>
      <c r="K187" s="200">
        <v>0</v>
      </c>
      <c r="L187" s="200">
        <v>0</v>
      </c>
      <c r="M187" s="5">
        <f t="shared" si="58"/>
        <v>50</v>
      </c>
      <c r="N187" s="5">
        <f t="shared" si="58"/>
        <v>4700</v>
      </c>
      <c r="O187" s="31"/>
    </row>
    <row r="188" spans="1:15" x14ac:dyDescent="0.4">
      <c r="A188" s="42">
        <v>170</v>
      </c>
      <c r="B188" s="31" t="s">
        <v>463</v>
      </c>
      <c r="C188" s="30">
        <v>5</v>
      </c>
      <c r="D188" s="30" t="s">
        <v>427</v>
      </c>
      <c r="E188" s="30" t="s">
        <v>15</v>
      </c>
      <c r="F188" s="30" t="s">
        <v>3</v>
      </c>
      <c r="G188" s="176">
        <v>2544</v>
      </c>
      <c r="H188" s="31" t="s">
        <v>435</v>
      </c>
      <c r="I188" s="199">
        <v>82</v>
      </c>
      <c r="J188" s="126">
        <v>50100</v>
      </c>
      <c r="K188" s="200">
        <v>0</v>
      </c>
      <c r="L188" s="200">
        <v>0</v>
      </c>
      <c r="M188" s="5">
        <f t="shared" si="58"/>
        <v>82</v>
      </c>
      <c r="N188" s="5">
        <f t="shared" si="58"/>
        <v>50100</v>
      </c>
      <c r="O188" s="31"/>
    </row>
    <row r="189" spans="1:15" x14ac:dyDescent="0.4">
      <c r="A189" s="186">
        <v>171</v>
      </c>
      <c r="B189" s="31" t="s">
        <v>464</v>
      </c>
      <c r="C189" s="30">
        <v>6</v>
      </c>
      <c r="D189" s="30" t="s">
        <v>427</v>
      </c>
      <c r="E189" s="30" t="s">
        <v>15</v>
      </c>
      <c r="F189" s="30" t="s">
        <v>3</v>
      </c>
      <c r="G189" s="176">
        <v>2566</v>
      </c>
      <c r="H189" s="31" t="s">
        <v>436</v>
      </c>
      <c r="I189" s="199">
        <v>53</v>
      </c>
      <c r="J189" s="126">
        <v>3500</v>
      </c>
      <c r="K189" s="200">
        <v>0</v>
      </c>
      <c r="L189" s="200">
        <v>0</v>
      </c>
      <c r="M189" s="5">
        <f t="shared" si="58"/>
        <v>53</v>
      </c>
      <c r="N189" s="5">
        <f t="shared" si="58"/>
        <v>3500</v>
      </c>
      <c r="O189" s="31"/>
    </row>
    <row r="190" spans="1:15" x14ac:dyDescent="0.4">
      <c r="A190" s="42">
        <v>172</v>
      </c>
      <c r="B190" s="31" t="s">
        <v>465</v>
      </c>
      <c r="C190" s="30">
        <v>7</v>
      </c>
      <c r="D190" s="30" t="s">
        <v>427</v>
      </c>
      <c r="E190" s="30" t="s">
        <v>15</v>
      </c>
      <c r="F190" s="30" t="s">
        <v>3</v>
      </c>
      <c r="G190" s="176">
        <v>2565</v>
      </c>
      <c r="H190" s="31" t="s">
        <v>437</v>
      </c>
      <c r="I190" s="199">
        <v>55</v>
      </c>
      <c r="J190" s="126">
        <v>12100</v>
      </c>
      <c r="K190" s="200">
        <v>0</v>
      </c>
      <c r="L190" s="200">
        <v>0</v>
      </c>
      <c r="M190" s="5">
        <f t="shared" si="58"/>
        <v>55</v>
      </c>
      <c r="N190" s="5">
        <f t="shared" si="58"/>
        <v>12100</v>
      </c>
      <c r="O190" s="31"/>
    </row>
    <row r="191" spans="1:15" x14ac:dyDescent="0.4">
      <c r="A191" s="186">
        <v>173</v>
      </c>
      <c r="B191" s="179" t="s">
        <v>466</v>
      </c>
      <c r="C191" s="180">
        <v>2</v>
      </c>
      <c r="D191" s="180" t="s">
        <v>428</v>
      </c>
      <c r="E191" s="30" t="s">
        <v>15</v>
      </c>
      <c r="F191" s="180" t="s">
        <v>3</v>
      </c>
      <c r="G191" s="180">
        <v>2566</v>
      </c>
      <c r="H191" s="179" t="s">
        <v>439</v>
      </c>
      <c r="I191" s="201">
        <v>26</v>
      </c>
      <c r="J191" s="182">
        <v>600</v>
      </c>
      <c r="K191" s="200">
        <v>0</v>
      </c>
      <c r="L191" s="200">
        <v>0</v>
      </c>
      <c r="M191" s="5">
        <f t="shared" si="58"/>
        <v>26</v>
      </c>
      <c r="N191" s="5">
        <f t="shared" si="58"/>
        <v>600</v>
      </c>
      <c r="O191" s="31"/>
    </row>
    <row r="192" spans="1:15" x14ac:dyDescent="0.4">
      <c r="A192" s="42">
        <v>174</v>
      </c>
      <c r="B192" s="31" t="s">
        <v>467</v>
      </c>
      <c r="C192" s="30">
        <v>3</v>
      </c>
      <c r="D192" s="30" t="s">
        <v>428</v>
      </c>
      <c r="E192" s="30" t="s">
        <v>15</v>
      </c>
      <c r="F192" s="30" t="s">
        <v>3</v>
      </c>
      <c r="G192" s="176">
        <v>2542</v>
      </c>
      <c r="H192" s="31" t="s">
        <v>438</v>
      </c>
      <c r="I192" s="199">
        <v>125</v>
      </c>
      <c r="J192" s="126">
        <v>352000</v>
      </c>
      <c r="K192" s="200">
        <v>5</v>
      </c>
      <c r="L192" s="200">
        <v>500</v>
      </c>
      <c r="M192" s="5">
        <f t="shared" si="58"/>
        <v>130</v>
      </c>
      <c r="N192" s="5">
        <f t="shared" si="58"/>
        <v>352500</v>
      </c>
      <c r="O192" s="31"/>
    </row>
    <row r="193" spans="1:15" x14ac:dyDescent="0.4">
      <c r="A193" s="186">
        <v>175</v>
      </c>
      <c r="B193" s="31" t="s">
        <v>468</v>
      </c>
      <c r="C193" s="30">
        <v>4</v>
      </c>
      <c r="D193" s="30" t="s">
        <v>428</v>
      </c>
      <c r="E193" s="30" t="s">
        <v>15</v>
      </c>
      <c r="F193" s="30" t="s">
        <v>3</v>
      </c>
      <c r="G193" s="176">
        <v>2566</v>
      </c>
      <c r="H193" s="31" t="s">
        <v>440</v>
      </c>
      <c r="I193" s="199">
        <v>46</v>
      </c>
      <c r="J193" s="126">
        <v>900</v>
      </c>
      <c r="K193" s="200">
        <v>0</v>
      </c>
      <c r="L193" s="200">
        <v>0</v>
      </c>
      <c r="M193" s="5">
        <f t="shared" si="58"/>
        <v>46</v>
      </c>
      <c r="N193" s="5">
        <f t="shared" si="58"/>
        <v>900</v>
      </c>
      <c r="O193" s="31"/>
    </row>
    <row r="194" spans="1:15" x14ac:dyDescent="0.4">
      <c r="A194" s="42">
        <v>176</v>
      </c>
      <c r="B194" s="31" t="s">
        <v>469</v>
      </c>
      <c r="C194" s="30">
        <v>5</v>
      </c>
      <c r="D194" s="30" t="s">
        <v>428</v>
      </c>
      <c r="E194" s="30" t="s">
        <v>15</v>
      </c>
      <c r="F194" s="30" t="s">
        <v>3</v>
      </c>
      <c r="G194" s="176">
        <v>2566</v>
      </c>
      <c r="H194" s="31" t="s">
        <v>441</v>
      </c>
      <c r="I194" s="199">
        <v>35</v>
      </c>
      <c r="J194" s="126">
        <v>400</v>
      </c>
      <c r="K194" s="200">
        <v>0</v>
      </c>
      <c r="L194" s="200">
        <v>0</v>
      </c>
      <c r="M194" s="5">
        <f t="shared" si="58"/>
        <v>35</v>
      </c>
      <c r="N194" s="5">
        <f t="shared" si="58"/>
        <v>400</v>
      </c>
      <c r="O194" s="31"/>
    </row>
    <row r="195" spans="1:15" x14ac:dyDescent="0.4">
      <c r="A195" s="186">
        <v>177</v>
      </c>
      <c r="B195" s="31" t="s">
        <v>470</v>
      </c>
      <c r="C195" s="30">
        <v>6</v>
      </c>
      <c r="D195" s="30" t="s">
        <v>428</v>
      </c>
      <c r="E195" s="30" t="s">
        <v>15</v>
      </c>
      <c r="F195" s="30" t="s">
        <v>3</v>
      </c>
      <c r="G195" s="176">
        <v>2566</v>
      </c>
      <c r="H195" s="31" t="s">
        <v>442</v>
      </c>
      <c r="I195" s="199">
        <v>38</v>
      </c>
      <c r="J195" s="126">
        <v>1000</v>
      </c>
      <c r="K195" s="200">
        <v>0</v>
      </c>
      <c r="L195" s="200">
        <v>0</v>
      </c>
      <c r="M195" s="5">
        <f t="shared" si="58"/>
        <v>38</v>
      </c>
      <c r="N195" s="5">
        <f t="shared" si="58"/>
        <v>1000</v>
      </c>
      <c r="O195" s="31"/>
    </row>
    <row r="196" spans="1:15" x14ac:dyDescent="0.4">
      <c r="A196" s="42">
        <v>178</v>
      </c>
      <c r="B196" s="179" t="s">
        <v>471</v>
      </c>
      <c r="C196" s="183">
        <v>3</v>
      </c>
      <c r="D196" s="183" t="s">
        <v>423</v>
      </c>
      <c r="E196" s="30" t="s">
        <v>15</v>
      </c>
      <c r="F196" s="180" t="s">
        <v>3</v>
      </c>
      <c r="G196" s="180">
        <v>2565</v>
      </c>
      <c r="H196" s="184" t="s">
        <v>443</v>
      </c>
      <c r="I196" s="201">
        <v>61</v>
      </c>
      <c r="J196" s="182">
        <v>2700</v>
      </c>
      <c r="K196" s="200">
        <v>0</v>
      </c>
      <c r="L196" s="200">
        <v>0</v>
      </c>
      <c r="M196" s="5">
        <f t="shared" si="58"/>
        <v>61</v>
      </c>
      <c r="N196" s="5">
        <f t="shared" si="58"/>
        <v>2700</v>
      </c>
      <c r="O196" s="31"/>
    </row>
    <row r="197" spans="1:15" x14ac:dyDescent="0.4">
      <c r="A197" s="186">
        <v>179</v>
      </c>
      <c r="B197" s="31" t="s">
        <v>472</v>
      </c>
      <c r="C197" s="30">
        <v>4</v>
      </c>
      <c r="D197" s="30" t="s">
        <v>423</v>
      </c>
      <c r="E197" s="30" t="s">
        <v>15</v>
      </c>
      <c r="F197" s="30" t="s">
        <v>3</v>
      </c>
      <c r="G197" s="176">
        <v>2537</v>
      </c>
      <c r="H197" s="31" t="s">
        <v>444</v>
      </c>
      <c r="I197" s="240">
        <v>33</v>
      </c>
      <c r="J197" s="241">
        <v>217293</v>
      </c>
      <c r="K197" s="200">
        <v>5</v>
      </c>
      <c r="L197" s="200">
        <v>500</v>
      </c>
      <c r="M197" s="5">
        <f t="shared" si="58"/>
        <v>38</v>
      </c>
      <c r="N197" s="5">
        <f t="shared" si="58"/>
        <v>217793</v>
      </c>
      <c r="O197" s="31"/>
    </row>
    <row r="198" spans="1:15" x14ac:dyDescent="0.4">
      <c r="A198" s="42">
        <v>180</v>
      </c>
      <c r="B198" s="31" t="s">
        <v>473</v>
      </c>
      <c r="C198" s="30">
        <v>6</v>
      </c>
      <c r="D198" s="30" t="s">
        <v>423</v>
      </c>
      <c r="E198" s="30" t="s">
        <v>15</v>
      </c>
      <c r="F198" s="30" t="s">
        <v>3</v>
      </c>
      <c r="G198" s="176">
        <v>2542</v>
      </c>
      <c r="H198" s="31" t="s">
        <v>445</v>
      </c>
      <c r="I198" s="199">
        <v>190</v>
      </c>
      <c r="J198" s="126">
        <v>1500100</v>
      </c>
      <c r="K198" s="200">
        <v>0</v>
      </c>
      <c r="L198" s="200">
        <v>0</v>
      </c>
      <c r="M198" s="5">
        <f t="shared" si="58"/>
        <v>190</v>
      </c>
      <c r="N198" s="5">
        <f t="shared" si="58"/>
        <v>1500100</v>
      </c>
      <c r="O198" s="31"/>
    </row>
    <row r="199" spans="1:15" x14ac:dyDescent="0.4">
      <c r="A199" s="186">
        <v>181</v>
      </c>
      <c r="B199" s="31" t="s">
        <v>474</v>
      </c>
      <c r="C199" s="30">
        <v>9</v>
      </c>
      <c r="D199" s="30" t="s">
        <v>423</v>
      </c>
      <c r="E199" s="30" t="s">
        <v>15</v>
      </c>
      <c r="F199" s="30" t="s">
        <v>3</v>
      </c>
      <c r="G199" s="176">
        <v>2546</v>
      </c>
      <c r="H199" s="31" t="s">
        <v>446</v>
      </c>
      <c r="I199" s="199">
        <v>95</v>
      </c>
      <c r="J199" s="126">
        <v>220200</v>
      </c>
      <c r="K199" s="200">
        <v>0</v>
      </c>
      <c r="L199" s="200">
        <v>0</v>
      </c>
      <c r="M199" s="5">
        <f t="shared" si="58"/>
        <v>95</v>
      </c>
      <c r="N199" s="5">
        <f t="shared" si="58"/>
        <v>220200</v>
      </c>
      <c r="O199" s="31"/>
    </row>
    <row r="200" spans="1:15" x14ac:dyDescent="0.4">
      <c r="A200" s="42">
        <v>182</v>
      </c>
      <c r="B200" s="31" t="s">
        <v>475</v>
      </c>
      <c r="C200" s="30">
        <v>2</v>
      </c>
      <c r="D200" s="30" t="s">
        <v>429</v>
      </c>
      <c r="E200" s="30" t="s">
        <v>15</v>
      </c>
      <c r="F200" s="30" t="s">
        <v>3</v>
      </c>
      <c r="G200" s="176">
        <v>2544</v>
      </c>
      <c r="H200" s="31" t="s">
        <v>447</v>
      </c>
      <c r="I200" s="199">
        <v>40</v>
      </c>
      <c r="J200" s="126">
        <v>80100</v>
      </c>
      <c r="K200" s="200">
        <v>0</v>
      </c>
      <c r="L200" s="200">
        <v>0</v>
      </c>
      <c r="M200" s="5">
        <f t="shared" si="58"/>
        <v>40</v>
      </c>
      <c r="N200" s="5">
        <f t="shared" si="58"/>
        <v>80100</v>
      </c>
      <c r="O200" s="31"/>
    </row>
    <row r="201" spans="1:15" x14ac:dyDescent="0.4">
      <c r="A201" s="186">
        <v>183</v>
      </c>
      <c r="B201" s="31" t="s">
        <v>476</v>
      </c>
      <c r="C201" s="30">
        <v>4</v>
      </c>
      <c r="D201" s="30" t="s">
        <v>429</v>
      </c>
      <c r="E201" s="30" t="s">
        <v>15</v>
      </c>
      <c r="F201" s="30" t="s">
        <v>3</v>
      </c>
      <c r="G201" s="176">
        <v>2565</v>
      </c>
      <c r="H201" s="31" t="s">
        <v>448</v>
      </c>
      <c r="I201" s="199">
        <v>30</v>
      </c>
      <c r="J201" s="126">
        <v>1550</v>
      </c>
      <c r="K201" s="200">
        <v>0</v>
      </c>
      <c r="L201" s="200">
        <v>0</v>
      </c>
      <c r="M201" s="5">
        <f t="shared" ref="M201:N214" si="59">I201+K201</f>
        <v>30</v>
      </c>
      <c r="N201" s="5">
        <f t="shared" si="59"/>
        <v>1550</v>
      </c>
      <c r="O201" s="31"/>
    </row>
    <row r="202" spans="1:15" x14ac:dyDescent="0.4">
      <c r="A202" s="42">
        <v>184</v>
      </c>
      <c r="B202" s="31" t="s">
        <v>477</v>
      </c>
      <c r="C202" s="30">
        <v>5</v>
      </c>
      <c r="D202" s="30" t="s">
        <v>429</v>
      </c>
      <c r="E202" s="30" t="s">
        <v>15</v>
      </c>
      <c r="F202" s="30" t="s">
        <v>3</v>
      </c>
      <c r="G202" s="176">
        <v>2566</v>
      </c>
      <c r="H202" s="31" t="s">
        <v>449</v>
      </c>
      <c r="I202" s="199">
        <v>44</v>
      </c>
      <c r="J202" s="126">
        <v>950</v>
      </c>
      <c r="K202" s="200">
        <v>0</v>
      </c>
      <c r="L202" s="200">
        <v>0</v>
      </c>
      <c r="M202" s="5">
        <f t="shared" si="59"/>
        <v>44</v>
      </c>
      <c r="N202" s="5">
        <f t="shared" si="59"/>
        <v>950</v>
      </c>
      <c r="O202" s="31"/>
    </row>
    <row r="203" spans="1:15" x14ac:dyDescent="0.4">
      <c r="A203" s="186">
        <v>185</v>
      </c>
      <c r="B203" s="31" t="s">
        <v>478</v>
      </c>
      <c r="C203" s="30">
        <v>6</v>
      </c>
      <c r="D203" s="30" t="s">
        <v>429</v>
      </c>
      <c r="E203" s="30" t="s">
        <v>15</v>
      </c>
      <c r="F203" s="30" t="s">
        <v>3</v>
      </c>
      <c r="G203" s="176">
        <v>2556</v>
      </c>
      <c r="H203" s="31" t="s">
        <v>450</v>
      </c>
      <c r="I203" s="199">
        <v>45</v>
      </c>
      <c r="J203" s="126">
        <v>3600</v>
      </c>
      <c r="K203" s="200">
        <v>0</v>
      </c>
      <c r="L203" s="200">
        <v>0</v>
      </c>
      <c r="M203" s="5">
        <f t="shared" si="59"/>
        <v>45</v>
      </c>
      <c r="N203" s="5">
        <f t="shared" si="59"/>
        <v>3600</v>
      </c>
      <c r="O203" s="31"/>
    </row>
    <row r="204" spans="1:15" x14ac:dyDescent="0.4">
      <c r="A204" s="42">
        <v>186</v>
      </c>
      <c r="B204" s="179" t="s">
        <v>479</v>
      </c>
      <c r="C204" s="180">
        <v>3</v>
      </c>
      <c r="D204" s="180" t="s">
        <v>430</v>
      </c>
      <c r="E204" s="30" t="s">
        <v>15</v>
      </c>
      <c r="F204" s="180" t="s">
        <v>3</v>
      </c>
      <c r="G204" s="180">
        <v>2565</v>
      </c>
      <c r="H204" s="179" t="s">
        <v>451</v>
      </c>
      <c r="I204" s="242">
        <v>122</v>
      </c>
      <c r="J204" s="182">
        <v>51000</v>
      </c>
      <c r="K204" s="200">
        <v>5</v>
      </c>
      <c r="L204" s="200">
        <v>500</v>
      </c>
      <c r="M204" s="5">
        <f t="shared" si="59"/>
        <v>127</v>
      </c>
      <c r="N204" s="5">
        <f t="shared" si="59"/>
        <v>51500</v>
      </c>
      <c r="O204" s="31"/>
    </row>
    <row r="205" spans="1:15" x14ac:dyDescent="0.4">
      <c r="A205" s="186">
        <v>187</v>
      </c>
      <c r="B205" s="31" t="s">
        <v>480</v>
      </c>
      <c r="C205" s="30">
        <v>4</v>
      </c>
      <c r="D205" s="30" t="s">
        <v>430</v>
      </c>
      <c r="E205" s="30" t="s">
        <v>15</v>
      </c>
      <c r="F205" s="30" t="s">
        <v>3</v>
      </c>
      <c r="G205" s="176">
        <v>2541</v>
      </c>
      <c r="H205" s="31" t="s">
        <v>452</v>
      </c>
      <c r="I205" s="240">
        <v>40</v>
      </c>
      <c r="J205" s="241">
        <v>120100</v>
      </c>
      <c r="K205" s="200">
        <v>5</v>
      </c>
      <c r="L205" s="200">
        <v>500</v>
      </c>
      <c r="M205" s="5">
        <f t="shared" si="59"/>
        <v>45</v>
      </c>
      <c r="N205" s="5">
        <f t="shared" si="59"/>
        <v>120600</v>
      </c>
      <c r="O205" s="31"/>
    </row>
    <row r="206" spans="1:15" x14ac:dyDescent="0.4">
      <c r="A206" s="42">
        <v>188</v>
      </c>
      <c r="B206" s="31" t="s">
        <v>481</v>
      </c>
      <c r="C206" s="30">
        <v>5</v>
      </c>
      <c r="D206" s="30" t="s">
        <v>430</v>
      </c>
      <c r="E206" s="30" t="s">
        <v>15</v>
      </c>
      <c r="F206" s="30" t="s">
        <v>3</v>
      </c>
      <c r="G206" s="176">
        <v>2532</v>
      </c>
      <c r="H206" s="31" t="s">
        <v>453</v>
      </c>
      <c r="I206" s="199">
        <v>39</v>
      </c>
      <c r="J206" s="126">
        <v>150200</v>
      </c>
      <c r="K206" s="200">
        <v>0</v>
      </c>
      <c r="L206" s="200">
        <v>0</v>
      </c>
      <c r="M206" s="5">
        <f t="shared" si="59"/>
        <v>39</v>
      </c>
      <c r="N206" s="5">
        <f t="shared" si="59"/>
        <v>150200</v>
      </c>
      <c r="O206" s="31"/>
    </row>
    <row r="207" spans="1:15" x14ac:dyDescent="0.4">
      <c r="A207" s="186">
        <v>189</v>
      </c>
      <c r="B207" s="31" t="s">
        <v>371</v>
      </c>
      <c r="C207" s="30">
        <v>6</v>
      </c>
      <c r="D207" s="30" t="s">
        <v>430</v>
      </c>
      <c r="E207" s="30" t="s">
        <v>15</v>
      </c>
      <c r="F207" s="30" t="s">
        <v>3</v>
      </c>
      <c r="G207" s="176">
        <v>2566</v>
      </c>
      <c r="H207" s="31" t="s">
        <v>454</v>
      </c>
      <c r="I207" s="199">
        <v>23</v>
      </c>
      <c r="J207" s="126">
        <v>3100</v>
      </c>
      <c r="K207" s="200">
        <v>0</v>
      </c>
      <c r="L207" s="200">
        <v>0</v>
      </c>
      <c r="M207" s="5">
        <f t="shared" si="59"/>
        <v>23</v>
      </c>
      <c r="N207" s="5">
        <f t="shared" si="59"/>
        <v>3100</v>
      </c>
      <c r="O207" s="31"/>
    </row>
    <row r="208" spans="1:15" x14ac:dyDescent="0.4">
      <c r="A208" s="42">
        <v>190</v>
      </c>
      <c r="B208" s="31" t="s">
        <v>482</v>
      </c>
      <c r="C208" s="30">
        <v>7</v>
      </c>
      <c r="D208" s="30" t="s">
        <v>430</v>
      </c>
      <c r="E208" s="30" t="s">
        <v>15</v>
      </c>
      <c r="F208" s="30" t="s">
        <v>3</v>
      </c>
      <c r="G208" s="176">
        <v>2566</v>
      </c>
      <c r="H208" s="31" t="s">
        <v>455</v>
      </c>
      <c r="I208" s="199">
        <v>55</v>
      </c>
      <c r="J208" s="126">
        <v>1300</v>
      </c>
      <c r="K208" s="200">
        <v>0</v>
      </c>
      <c r="L208" s="200">
        <v>0</v>
      </c>
      <c r="M208" s="5">
        <f t="shared" si="59"/>
        <v>55</v>
      </c>
      <c r="N208" s="5">
        <f t="shared" si="59"/>
        <v>1300</v>
      </c>
      <c r="O208" s="31"/>
    </row>
    <row r="209" spans="1:32" x14ac:dyDescent="0.4">
      <c r="A209" s="186">
        <v>191</v>
      </c>
      <c r="B209" s="31" t="s">
        <v>483</v>
      </c>
      <c r="C209" s="30">
        <v>8</v>
      </c>
      <c r="D209" s="30" t="s">
        <v>430</v>
      </c>
      <c r="E209" s="30" t="s">
        <v>15</v>
      </c>
      <c r="F209" s="30" t="s">
        <v>3</v>
      </c>
      <c r="G209" s="176">
        <v>2559</v>
      </c>
      <c r="H209" s="31" t="s">
        <v>456</v>
      </c>
      <c r="I209" s="199">
        <v>59</v>
      </c>
      <c r="J209" s="126">
        <v>40200</v>
      </c>
      <c r="K209" s="200">
        <v>0</v>
      </c>
      <c r="L209" s="200">
        <v>0</v>
      </c>
      <c r="M209" s="5">
        <f t="shared" si="59"/>
        <v>59</v>
      </c>
      <c r="N209" s="5">
        <f t="shared" si="59"/>
        <v>40200</v>
      </c>
      <c r="O209" s="31"/>
    </row>
    <row r="210" spans="1:32" x14ac:dyDescent="0.4">
      <c r="A210" s="42">
        <v>192</v>
      </c>
      <c r="B210" s="31" t="s">
        <v>484</v>
      </c>
      <c r="C210" s="30">
        <v>9</v>
      </c>
      <c r="D210" s="30" t="s">
        <v>430</v>
      </c>
      <c r="E210" s="30" t="s">
        <v>15</v>
      </c>
      <c r="F210" s="30" t="s">
        <v>3</v>
      </c>
      <c r="G210" s="176">
        <v>2542</v>
      </c>
      <c r="H210" s="31" t="s">
        <v>457</v>
      </c>
      <c r="I210" s="199">
        <v>50</v>
      </c>
      <c r="J210" s="126">
        <v>30100</v>
      </c>
      <c r="K210" s="200">
        <v>0</v>
      </c>
      <c r="L210" s="200">
        <v>0</v>
      </c>
      <c r="M210" s="5">
        <f t="shared" si="59"/>
        <v>50</v>
      </c>
      <c r="N210" s="5">
        <f t="shared" si="59"/>
        <v>30100</v>
      </c>
      <c r="O210" s="31"/>
    </row>
    <row r="211" spans="1:32" x14ac:dyDescent="0.4">
      <c r="A211" s="186">
        <v>193</v>
      </c>
      <c r="B211" s="31" t="s">
        <v>485</v>
      </c>
      <c r="C211" s="30">
        <v>2</v>
      </c>
      <c r="D211" s="30" t="s">
        <v>431</v>
      </c>
      <c r="E211" s="30" t="s">
        <v>15</v>
      </c>
      <c r="F211" s="30" t="s">
        <v>3</v>
      </c>
      <c r="G211" s="176">
        <v>2558</v>
      </c>
      <c r="H211" s="31" t="s">
        <v>458</v>
      </c>
      <c r="I211" s="199">
        <v>123</v>
      </c>
      <c r="J211" s="126">
        <v>350200</v>
      </c>
      <c r="K211" s="200">
        <v>0</v>
      </c>
      <c r="L211" s="200">
        <v>0</v>
      </c>
      <c r="M211" s="5">
        <f t="shared" si="59"/>
        <v>123</v>
      </c>
      <c r="N211" s="5">
        <f t="shared" si="59"/>
        <v>350200</v>
      </c>
      <c r="O211" s="31"/>
    </row>
    <row r="212" spans="1:32" x14ac:dyDescent="0.4">
      <c r="A212" s="42">
        <v>194</v>
      </c>
      <c r="B212" s="31" t="s">
        <v>486</v>
      </c>
      <c r="C212" s="30">
        <v>3</v>
      </c>
      <c r="D212" s="30" t="s">
        <v>431</v>
      </c>
      <c r="E212" s="30" t="s">
        <v>15</v>
      </c>
      <c r="F212" s="30" t="s">
        <v>3</v>
      </c>
      <c r="G212" s="176">
        <v>2540</v>
      </c>
      <c r="H212" s="31" t="s">
        <v>459</v>
      </c>
      <c r="I212" s="199">
        <v>160</v>
      </c>
      <c r="J212" s="126">
        <v>1501000</v>
      </c>
      <c r="K212" s="200">
        <v>10</v>
      </c>
      <c r="L212" s="200">
        <v>1000</v>
      </c>
      <c r="M212" s="5">
        <f t="shared" si="59"/>
        <v>170</v>
      </c>
      <c r="N212" s="5">
        <f t="shared" si="59"/>
        <v>1502000</v>
      </c>
      <c r="O212" s="31"/>
    </row>
    <row r="213" spans="1:32" x14ac:dyDescent="0.4">
      <c r="A213" s="186">
        <v>195</v>
      </c>
      <c r="B213" s="31" t="s">
        <v>487</v>
      </c>
      <c r="C213" s="30">
        <v>4</v>
      </c>
      <c r="D213" s="30" t="s">
        <v>431</v>
      </c>
      <c r="E213" s="30" t="s">
        <v>15</v>
      </c>
      <c r="F213" s="30" t="s">
        <v>3</v>
      </c>
      <c r="G213" s="176">
        <v>2562</v>
      </c>
      <c r="H213" s="31" t="s">
        <v>460</v>
      </c>
      <c r="I213" s="199">
        <v>70</v>
      </c>
      <c r="J213" s="126">
        <v>32100</v>
      </c>
      <c r="K213" s="200">
        <v>0</v>
      </c>
      <c r="L213" s="200">
        <v>0</v>
      </c>
      <c r="M213" s="5">
        <f t="shared" si="59"/>
        <v>70</v>
      </c>
      <c r="N213" s="5">
        <f t="shared" si="59"/>
        <v>32100</v>
      </c>
      <c r="O213" s="31"/>
    </row>
    <row r="214" spans="1:32" x14ac:dyDescent="0.4">
      <c r="A214" s="42">
        <v>196</v>
      </c>
      <c r="B214" s="31" t="s">
        <v>488</v>
      </c>
      <c r="C214" s="30">
        <v>6</v>
      </c>
      <c r="D214" s="30" t="s">
        <v>431</v>
      </c>
      <c r="E214" s="30" t="s">
        <v>15</v>
      </c>
      <c r="F214" s="30" t="s">
        <v>3</v>
      </c>
      <c r="G214" s="176">
        <v>2566</v>
      </c>
      <c r="H214" s="31" t="s">
        <v>461</v>
      </c>
      <c r="I214" s="199">
        <v>38</v>
      </c>
      <c r="J214" s="126">
        <v>500</v>
      </c>
      <c r="K214" s="200">
        <v>0</v>
      </c>
      <c r="L214" s="200">
        <v>0</v>
      </c>
      <c r="M214" s="5">
        <f t="shared" si="59"/>
        <v>38</v>
      </c>
      <c r="N214" s="5">
        <f t="shared" si="59"/>
        <v>500</v>
      </c>
      <c r="O214" s="31"/>
    </row>
    <row r="215" spans="1:32" ht="21.6" thickBot="1" x14ac:dyDescent="0.45">
      <c r="A215" s="132"/>
      <c r="B215" s="192"/>
      <c r="C215" s="151"/>
      <c r="D215" s="37" t="s">
        <v>2</v>
      </c>
      <c r="E215" s="151"/>
      <c r="F215" s="151"/>
      <c r="G215" s="151"/>
      <c r="H215" s="154"/>
      <c r="I215" s="36"/>
      <c r="J215" s="157">
        <f>SUM(J185:J214)</f>
        <v>4735493</v>
      </c>
      <c r="K215" s="214">
        <f t="shared" ref="K215:N215" si="60">SUM(K185:K214)</f>
        <v>30</v>
      </c>
      <c r="L215" s="157">
        <f t="shared" si="60"/>
        <v>3000</v>
      </c>
      <c r="M215" s="157">
        <f t="shared" si="60"/>
        <v>1928</v>
      </c>
      <c r="N215" s="157">
        <f t="shared" si="60"/>
        <v>4738493</v>
      </c>
      <c r="O215" s="152"/>
    </row>
    <row r="216" spans="1:32" x14ac:dyDescent="0.4">
      <c r="A216" s="188">
        <v>197</v>
      </c>
      <c r="B216" s="203" t="s">
        <v>489</v>
      </c>
      <c r="C216" s="204">
        <v>1</v>
      </c>
      <c r="D216" s="204" t="s">
        <v>182</v>
      </c>
      <c r="E216" s="204" t="s">
        <v>17</v>
      </c>
      <c r="F216" s="204" t="s">
        <v>3</v>
      </c>
      <c r="G216" s="105">
        <v>2550</v>
      </c>
      <c r="H216" s="235" t="s">
        <v>546</v>
      </c>
      <c r="I216" s="204">
        <v>96</v>
      </c>
      <c r="J216" s="205">
        <v>136500</v>
      </c>
      <c r="K216" s="205">
        <v>17</v>
      </c>
      <c r="L216" s="205">
        <v>6825</v>
      </c>
      <c r="M216" s="5">
        <f t="shared" ref="M216:N231" si="61">I216+K216</f>
        <v>113</v>
      </c>
      <c r="N216" s="5">
        <f t="shared" si="61"/>
        <v>143325</v>
      </c>
      <c r="O216" s="84"/>
    </row>
    <row r="217" spans="1:32" x14ac:dyDescent="0.4">
      <c r="A217" s="188">
        <v>198</v>
      </c>
      <c r="B217" s="203" t="s">
        <v>490</v>
      </c>
      <c r="C217" s="204">
        <v>2</v>
      </c>
      <c r="D217" s="204" t="s">
        <v>182</v>
      </c>
      <c r="E217" s="204" t="s">
        <v>17</v>
      </c>
      <c r="F217" s="204" t="s">
        <v>3</v>
      </c>
      <c r="G217" s="105">
        <v>2550</v>
      </c>
      <c r="H217" s="235" t="s">
        <v>547</v>
      </c>
      <c r="I217" s="204">
        <v>116</v>
      </c>
      <c r="J217" s="205">
        <v>94500</v>
      </c>
      <c r="K217" s="205">
        <v>20</v>
      </c>
      <c r="L217" s="205">
        <v>4725</v>
      </c>
      <c r="M217" s="5">
        <f t="shared" si="61"/>
        <v>136</v>
      </c>
      <c r="N217" s="5">
        <f t="shared" si="61"/>
        <v>99225</v>
      </c>
      <c r="O217" s="163"/>
    </row>
    <row r="218" spans="1:32" x14ac:dyDescent="0.4">
      <c r="A218" s="188">
        <v>199</v>
      </c>
      <c r="B218" s="203" t="s">
        <v>491</v>
      </c>
      <c r="C218" s="204">
        <v>4</v>
      </c>
      <c r="D218" s="204" t="s">
        <v>182</v>
      </c>
      <c r="E218" s="204" t="s">
        <v>17</v>
      </c>
      <c r="F218" s="204" t="s">
        <v>3</v>
      </c>
      <c r="G218" s="105">
        <v>2548</v>
      </c>
      <c r="H218" s="235" t="s">
        <v>548</v>
      </c>
      <c r="I218" s="204">
        <v>59</v>
      </c>
      <c r="J218" s="205">
        <v>99750</v>
      </c>
      <c r="K218" s="205">
        <v>10</v>
      </c>
      <c r="L218" s="205">
        <v>4987</v>
      </c>
      <c r="M218" s="5">
        <f t="shared" si="61"/>
        <v>69</v>
      </c>
      <c r="N218" s="5">
        <f t="shared" si="61"/>
        <v>104737</v>
      </c>
      <c r="O218" s="163"/>
      <c r="Q218" s="611"/>
      <c r="R218" s="611"/>
      <c r="S218" s="611"/>
      <c r="T218" s="3"/>
      <c r="U218" s="612"/>
      <c r="V218" s="612"/>
      <c r="W218" s="3"/>
      <c r="X218" s="3"/>
      <c r="Y218" s="207"/>
      <c r="Z218" s="206"/>
      <c r="AA218" s="3"/>
      <c r="AB218" s="208"/>
      <c r="AC218" s="162"/>
      <c r="AD218" s="162"/>
      <c r="AE218" s="162"/>
      <c r="AF218" s="162"/>
    </row>
    <row r="219" spans="1:32" x14ac:dyDescent="0.4">
      <c r="A219" s="188">
        <v>200</v>
      </c>
      <c r="B219" s="203" t="s">
        <v>492</v>
      </c>
      <c r="C219" s="204">
        <v>5</v>
      </c>
      <c r="D219" s="204" t="s">
        <v>182</v>
      </c>
      <c r="E219" s="204" t="s">
        <v>17</v>
      </c>
      <c r="F219" s="204" t="s">
        <v>3</v>
      </c>
      <c r="G219" s="105">
        <v>2555</v>
      </c>
      <c r="H219" s="235" t="s">
        <v>549</v>
      </c>
      <c r="I219" s="204">
        <v>215</v>
      </c>
      <c r="J219" s="205">
        <v>185115</v>
      </c>
      <c r="K219" s="205">
        <v>38</v>
      </c>
      <c r="L219" s="205">
        <v>9255</v>
      </c>
      <c r="M219" s="5">
        <f t="shared" si="61"/>
        <v>253</v>
      </c>
      <c r="N219" s="5">
        <f t="shared" si="61"/>
        <v>194370</v>
      </c>
      <c r="O219" s="163"/>
    </row>
    <row r="220" spans="1:32" x14ac:dyDescent="0.4">
      <c r="A220" s="188">
        <v>201</v>
      </c>
      <c r="B220" s="203" t="s">
        <v>493</v>
      </c>
      <c r="C220" s="204">
        <v>6</v>
      </c>
      <c r="D220" s="204" t="s">
        <v>182</v>
      </c>
      <c r="E220" s="204" t="s">
        <v>17</v>
      </c>
      <c r="F220" s="204" t="s">
        <v>3</v>
      </c>
      <c r="G220" s="105">
        <v>2551</v>
      </c>
      <c r="H220" s="235" t="s">
        <v>550</v>
      </c>
      <c r="I220" s="204">
        <v>103</v>
      </c>
      <c r="J220" s="205">
        <v>52500</v>
      </c>
      <c r="K220" s="205">
        <v>18</v>
      </c>
      <c r="L220" s="205">
        <v>2625</v>
      </c>
      <c r="M220" s="5">
        <f t="shared" si="61"/>
        <v>121</v>
      </c>
      <c r="N220" s="5">
        <f t="shared" si="61"/>
        <v>55125</v>
      </c>
      <c r="O220" s="163"/>
    </row>
    <row r="221" spans="1:32" x14ac:dyDescent="0.4">
      <c r="A221" s="188">
        <v>202</v>
      </c>
      <c r="B221" s="203" t="s">
        <v>494</v>
      </c>
      <c r="C221" s="204">
        <v>7</v>
      </c>
      <c r="D221" s="204" t="s">
        <v>182</v>
      </c>
      <c r="E221" s="204" t="s">
        <v>17</v>
      </c>
      <c r="F221" s="204" t="s">
        <v>3</v>
      </c>
      <c r="G221" s="105">
        <v>2551</v>
      </c>
      <c r="H221" s="235" t="s">
        <v>551</v>
      </c>
      <c r="I221" s="204">
        <v>73</v>
      </c>
      <c r="J221" s="205">
        <v>155400</v>
      </c>
      <c r="K221" s="205">
        <v>13</v>
      </c>
      <c r="L221" s="205">
        <v>7770</v>
      </c>
      <c r="M221" s="5">
        <f t="shared" si="61"/>
        <v>86</v>
      </c>
      <c r="N221" s="5">
        <f t="shared" si="61"/>
        <v>163170</v>
      </c>
      <c r="O221" s="163"/>
    </row>
    <row r="222" spans="1:32" x14ac:dyDescent="0.4">
      <c r="A222" s="188">
        <v>203</v>
      </c>
      <c r="B222" s="203" t="s">
        <v>495</v>
      </c>
      <c r="C222" s="204">
        <v>9</v>
      </c>
      <c r="D222" s="204" t="s">
        <v>182</v>
      </c>
      <c r="E222" s="204" t="s">
        <v>17</v>
      </c>
      <c r="F222" s="204" t="s">
        <v>3</v>
      </c>
      <c r="G222" s="105">
        <v>2550</v>
      </c>
      <c r="H222" s="235" t="s">
        <v>552</v>
      </c>
      <c r="I222" s="204">
        <v>71</v>
      </c>
      <c r="J222" s="205">
        <v>104475</v>
      </c>
      <c r="K222" s="236">
        <v>12</v>
      </c>
      <c r="L222" s="54">
        <v>5223</v>
      </c>
      <c r="M222" s="5">
        <f t="shared" si="61"/>
        <v>83</v>
      </c>
      <c r="N222" s="5">
        <f t="shared" si="61"/>
        <v>109698</v>
      </c>
      <c r="O222" s="163"/>
    </row>
    <row r="223" spans="1:32" x14ac:dyDescent="0.4">
      <c r="A223" s="188">
        <v>204</v>
      </c>
      <c r="B223" s="203" t="s">
        <v>496</v>
      </c>
      <c r="C223" s="204">
        <v>1</v>
      </c>
      <c r="D223" s="204" t="s">
        <v>534</v>
      </c>
      <c r="E223" s="204" t="s">
        <v>17</v>
      </c>
      <c r="F223" s="204" t="s">
        <v>3</v>
      </c>
      <c r="G223" s="105">
        <v>2550</v>
      </c>
      <c r="H223" s="235" t="s">
        <v>553</v>
      </c>
      <c r="I223" s="204">
        <v>166</v>
      </c>
      <c r="J223" s="205">
        <v>120750</v>
      </c>
      <c r="K223" s="31">
        <v>29</v>
      </c>
      <c r="L223" s="54">
        <v>6037</v>
      </c>
      <c r="M223" s="5">
        <f t="shared" si="61"/>
        <v>195</v>
      </c>
      <c r="N223" s="5">
        <f t="shared" si="61"/>
        <v>126787</v>
      </c>
      <c r="O223" s="163"/>
    </row>
    <row r="224" spans="1:32" x14ac:dyDescent="0.4">
      <c r="A224" s="188">
        <v>205</v>
      </c>
      <c r="B224" s="203" t="s">
        <v>497</v>
      </c>
      <c r="C224" s="204">
        <v>2</v>
      </c>
      <c r="D224" s="204" t="s">
        <v>534</v>
      </c>
      <c r="E224" s="204" t="s">
        <v>17</v>
      </c>
      <c r="F224" s="204" t="s">
        <v>3</v>
      </c>
      <c r="G224" s="105">
        <v>2551</v>
      </c>
      <c r="H224" s="235" t="s">
        <v>554</v>
      </c>
      <c r="I224" s="204">
        <v>71</v>
      </c>
      <c r="J224" s="205">
        <v>34650</v>
      </c>
      <c r="K224" s="31">
        <v>12</v>
      </c>
      <c r="L224" s="54">
        <v>1732</v>
      </c>
      <c r="M224" s="5">
        <f t="shared" si="61"/>
        <v>83</v>
      </c>
      <c r="N224" s="5">
        <f t="shared" si="61"/>
        <v>36382</v>
      </c>
      <c r="O224" s="163"/>
    </row>
    <row r="225" spans="1:15" x14ac:dyDescent="0.4">
      <c r="A225" s="188">
        <v>206</v>
      </c>
      <c r="B225" s="203" t="s">
        <v>498</v>
      </c>
      <c r="C225" s="204">
        <v>3</v>
      </c>
      <c r="D225" s="204" t="s">
        <v>534</v>
      </c>
      <c r="E225" s="204" t="s">
        <v>17</v>
      </c>
      <c r="F225" s="204" t="s">
        <v>3</v>
      </c>
      <c r="G225" s="105">
        <v>2551</v>
      </c>
      <c r="H225" s="235" t="s">
        <v>555</v>
      </c>
      <c r="I225" s="204">
        <v>30</v>
      </c>
      <c r="J225" s="205">
        <v>54600</v>
      </c>
      <c r="K225" s="31">
        <v>5</v>
      </c>
      <c r="L225" s="54">
        <v>2730</v>
      </c>
      <c r="M225" s="5">
        <f t="shared" si="61"/>
        <v>35</v>
      </c>
      <c r="N225" s="5">
        <f t="shared" si="61"/>
        <v>57330</v>
      </c>
      <c r="O225" s="163"/>
    </row>
    <row r="226" spans="1:15" x14ac:dyDescent="0.4">
      <c r="A226" s="188">
        <v>207</v>
      </c>
      <c r="B226" s="203" t="s">
        <v>498</v>
      </c>
      <c r="C226" s="204">
        <v>4</v>
      </c>
      <c r="D226" s="204" t="s">
        <v>534</v>
      </c>
      <c r="E226" s="204" t="s">
        <v>17</v>
      </c>
      <c r="F226" s="204" t="s">
        <v>3</v>
      </c>
      <c r="G226" s="105">
        <v>2551</v>
      </c>
      <c r="H226" s="235" t="s">
        <v>556</v>
      </c>
      <c r="I226" s="204">
        <v>127</v>
      </c>
      <c r="J226" s="205">
        <v>59850</v>
      </c>
      <c r="K226" s="31">
        <v>22</v>
      </c>
      <c r="L226" s="54">
        <v>2992</v>
      </c>
      <c r="M226" s="5">
        <f t="shared" si="61"/>
        <v>149</v>
      </c>
      <c r="N226" s="5">
        <f t="shared" si="61"/>
        <v>62842</v>
      </c>
      <c r="O226" s="163"/>
    </row>
    <row r="227" spans="1:15" x14ac:dyDescent="0.4">
      <c r="A227" s="188">
        <v>208</v>
      </c>
      <c r="B227" s="203" t="s">
        <v>499</v>
      </c>
      <c r="C227" s="204">
        <v>5</v>
      </c>
      <c r="D227" s="204" t="s">
        <v>534</v>
      </c>
      <c r="E227" s="204" t="s">
        <v>17</v>
      </c>
      <c r="F227" s="204" t="s">
        <v>3</v>
      </c>
      <c r="G227" s="105">
        <v>2551</v>
      </c>
      <c r="H227" s="235" t="s">
        <v>557</v>
      </c>
      <c r="I227" s="204">
        <v>71</v>
      </c>
      <c r="J227" s="205">
        <v>69090</v>
      </c>
      <c r="K227" s="31">
        <v>12</v>
      </c>
      <c r="L227" s="54">
        <v>3454</v>
      </c>
      <c r="M227" s="5">
        <f t="shared" si="61"/>
        <v>83</v>
      </c>
      <c r="N227" s="5">
        <f t="shared" si="61"/>
        <v>72544</v>
      </c>
      <c r="O227" s="163"/>
    </row>
    <row r="228" spans="1:15" x14ac:dyDescent="0.4">
      <c r="A228" s="188">
        <v>209</v>
      </c>
      <c r="B228" s="203" t="s">
        <v>500</v>
      </c>
      <c r="C228" s="204">
        <v>1</v>
      </c>
      <c r="D228" s="204" t="s">
        <v>535</v>
      </c>
      <c r="E228" s="204" t="s">
        <v>17</v>
      </c>
      <c r="F228" s="204" t="s">
        <v>3</v>
      </c>
      <c r="G228" s="105">
        <v>2550</v>
      </c>
      <c r="H228" s="235" t="s">
        <v>558</v>
      </c>
      <c r="I228" s="204">
        <v>159</v>
      </c>
      <c r="J228" s="205">
        <v>512400</v>
      </c>
      <c r="K228" s="31">
        <v>28</v>
      </c>
      <c r="L228" s="54">
        <v>25620</v>
      </c>
      <c r="M228" s="5">
        <f t="shared" si="61"/>
        <v>187</v>
      </c>
      <c r="N228" s="5">
        <f t="shared" si="61"/>
        <v>538020</v>
      </c>
      <c r="O228" s="163"/>
    </row>
    <row r="229" spans="1:15" x14ac:dyDescent="0.4">
      <c r="A229" s="188">
        <v>210</v>
      </c>
      <c r="B229" s="203" t="s">
        <v>116</v>
      </c>
      <c r="C229" s="204">
        <v>6</v>
      </c>
      <c r="D229" s="204" t="s">
        <v>535</v>
      </c>
      <c r="E229" s="204" t="s">
        <v>17</v>
      </c>
      <c r="F229" s="204" t="s">
        <v>3</v>
      </c>
      <c r="G229" s="105">
        <v>2550</v>
      </c>
      <c r="H229" s="235" t="s">
        <v>559</v>
      </c>
      <c r="I229" s="204">
        <v>74</v>
      </c>
      <c r="J229" s="205">
        <v>167370</v>
      </c>
      <c r="K229" s="31">
        <v>13</v>
      </c>
      <c r="L229" s="56">
        <v>8368</v>
      </c>
      <c r="M229" s="5">
        <f t="shared" si="61"/>
        <v>87</v>
      </c>
      <c r="N229" s="5">
        <f t="shared" si="61"/>
        <v>175738</v>
      </c>
      <c r="O229" s="163"/>
    </row>
    <row r="230" spans="1:15" x14ac:dyDescent="0.4">
      <c r="A230" s="188">
        <v>211</v>
      </c>
      <c r="B230" s="203" t="s">
        <v>501</v>
      </c>
      <c r="C230" s="204">
        <v>7</v>
      </c>
      <c r="D230" s="204" t="s">
        <v>535</v>
      </c>
      <c r="E230" s="204" t="s">
        <v>17</v>
      </c>
      <c r="F230" s="204" t="s">
        <v>3</v>
      </c>
      <c r="G230" s="105">
        <v>2550</v>
      </c>
      <c r="H230" s="235" t="s">
        <v>560</v>
      </c>
      <c r="I230" s="204">
        <v>124</v>
      </c>
      <c r="J230" s="205">
        <v>284750</v>
      </c>
      <c r="K230" s="31">
        <v>22</v>
      </c>
      <c r="L230" s="56">
        <v>14237</v>
      </c>
      <c r="M230" s="5">
        <f t="shared" si="61"/>
        <v>146</v>
      </c>
      <c r="N230" s="5">
        <f t="shared" si="61"/>
        <v>298987</v>
      </c>
      <c r="O230" s="163"/>
    </row>
    <row r="231" spans="1:15" x14ac:dyDescent="0.4">
      <c r="A231" s="188">
        <v>212</v>
      </c>
      <c r="B231" s="203" t="s">
        <v>502</v>
      </c>
      <c r="C231" s="204">
        <v>8</v>
      </c>
      <c r="D231" s="204" t="s">
        <v>535</v>
      </c>
      <c r="E231" s="204" t="s">
        <v>17</v>
      </c>
      <c r="F231" s="204" t="s">
        <v>3</v>
      </c>
      <c r="G231" s="105">
        <v>2551</v>
      </c>
      <c r="H231" s="235" t="s">
        <v>561</v>
      </c>
      <c r="I231" s="204">
        <v>60</v>
      </c>
      <c r="J231" s="205">
        <v>292110</v>
      </c>
      <c r="K231" s="31">
        <v>10</v>
      </c>
      <c r="L231" s="56">
        <v>14605</v>
      </c>
      <c r="M231" s="5">
        <f t="shared" si="61"/>
        <v>70</v>
      </c>
      <c r="N231" s="5">
        <f t="shared" si="61"/>
        <v>306715</v>
      </c>
      <c r="O231" s="163"/>
    </row>
    <row r="232" spans="1:15" x14ac:dyDescent="0.4">
      <c r="A232" s="188">
        <v>213</v>
      </c>
      <c r="B232" s="203" t="s">
        <v>503</v>
      </c>
      <c r="C232" s="204">
        <v>9</v>
      </c>
      <c r="D232" s="204" t="s">
        <v>535</v>
      </c>
      <c r="E232" s="204" t="s">
        <v>17</v>
      </c>
      <c r="F232" s="204" t="s">
        <v>3</v>
      </c>
      <c r="G232" s="105">
        <v>2551</v>
      </c>
      <c r="H232" s="235" t="s">
        <v>562</v>
      </c>
      <c r="I232" s="204">
        <v>145</v>
      </c>
      <c r="J232" s="205">
        <v>216300</v>
      </c>
      <c r="K232" s="31">
        <v>26</v>
      </c>
      <c r="L232" s="54">
        <v>10815</v>
      </c>
      <c r="M232" s="5">
        <f t="shared" ref="M232:N267" si="62">I232+K232</f>
        <v>171</v>
      </c>
      <c r="N232" s="5">
        <f t="shared" si="62"/>
        <v>227115</v>
      </c>
      <c r="O232" s="163"/>
    </row>
    <row r="233" spans="1:15" x14ac:dyDescent="0.4">
      <c r="A233" s="188">
        <v>214</v>
      </c>
      <c r="B233" s="203" t="s">
        <v>501</v>
      </c>
      <c r="C233" s="204">
        <v>11</v>
      </c>
      <c r="D233" s="204" t="s">
        <v>535</v>
      </c>
      <c r="E233" s="204" t="s">
        <v>17</v>
      </c>
      <c r="F233" s="204" t="s">
        <v>3</v>
      </c>
      <c r="G233" s="105">
        <v>2550</v>
      </c>
      <c r="H233" s="235" t="s">
        <v>563</v>
      </c>
      <c r="I233" s="204">
        <v>92</v>
      </c>
      <c r="J233" s="205">
        <v>375900</v>
      </c>
      <c r="K233" s="31">
        <v>16</v>
      </c>
      <c r="L233" s="54">
        <v>19250</v>
      </c>
      <c r="M233" s="5">
        <f t="shared" si="62"/>
        <v>108</v>
      </c>
      <c r="N233" s="5">
        <f t="shared" si="62"/>
        <v>395150</v>
      </c>
      <c r="O233" s="163"/>
    </row>
    <row r="234" spans="1:15" x14ac:dyDescent="0.4">
      <c r="A234" s="188">
        <v>215</v>
      </c>
      <c r="B234" s="203" t="s">
        <v>504</v>
      </c>
      <c r="C234" s="204">
        <v>3</v>
      </c>
      <c r="D234" s="204" t="s">
        <v>536</v>
      </c>
      <c r="E234" s="204" t="s">
        <v>17</v>
      </c>
      <c r="F234" s="204" t="s">
        <v>3</v>
      </c>
      <c r="G234" s="105">
        <v>2551</v>
      </c>
      <c r="H234" s="235" t="s">
        <v>564</v>
      </c>
      <c r="I234" s="204">
        <v>165</v>
      </c>
      <c r="J234" s="205">
        <v>182700</v>
      </c>
      <c r="K234" s="31">
        <v>29</v>
      </c>
      <c r="L234" s="54">
        <v>9135</v>
      </c>
      <c r="M234" s="5">
        <f t="shared" si="62"/>
        <v>194</v>
      </c>
      <c r="N234" s="5">
        <f t="shared" si="62"/>
        <v>191835</v>
      </c>
      <c r="O234" s="163"/>
    </row>
    <row r="235" spans="1:15" x14ac:dyDescent="0.4">
      <c r="A235" s="188">
        <v>216</v>
      </c>
      <c r="B235" s="203" t="s">
        <v>505</v>
      </c>
      <c r="C235" s="204">
        <v>5</v>
      </c>
      <c r="D235" s="204" t="s">
        <v>536</v>
      </c>
      <c r="E235" s="204" t="s">
        <v>17</v>
      </c>
      <c r="F235" s="204" t="s">
        <v>3</v>
      </c>
      <c r="G235" s="105">
        <v>2550</v>
      </c>
      <c r="H235" s="235" t="s">
        <v>565</v>
      </c>
      <c r="I235" s="204">
        <v>194</v>
      </c>
      <c r="J235" s="205">
        <v>463050</v>
      </c>
      <c r="K235" s="31">
        <v>34</v>
      </c>
      <c r="L235" s="54">
        <v>23152</v>
      </c>
      <c r="M235" s="5">
        <f t="shared" si="62"/>
        <v>228</v>
      </c>
      <c r="N235" s="5">
        <f t="shared" si="62"/>
        <v>486202</v>
      </c>
      <c r="O235" s="163"/>
    </row>
    <row r="236" spans="1:15" x14ac:dyDescent="0.4">
      <c r="A236" s="188">
        <v>217</v>
      </c>
      <c r="B236" s="203" t="s">
        <v>506</v>
      </c>
      <c r="C236" s="204">
        <v>1</v>
      </c>
      <c r="D236" s="204" t="s">
        <v>537</v>
      </c>
      <c r="E236" s="204" t="s">
        <v>17</v>
      </c>
      <c r="F236" s="204" t="s">
        <v>3</v>
      </c>
      <c r="G236" s="105">
        <v>2540</v>
      </c>
      <c r="H236" s="235" t="s">
        <v>566</v>
      </c>
      <c r="I236" s="204">
        <v>73</v>
      </c>
      <c r="J236" s="205">
        <v>145950</v>
      </c>
      <c r="K236" s="31">
        <v>13</v>
      </c>
      <c r="L236" s="54">
        <v>7297</v>
      </c>
      <c r="M236" s="5">
        <f t="shared" si="62"/>
        <v>86</v>
      </c>
      <c r="N236" s="5">
        <f t="shared" si="62"/>
        <v>153247</v>
      </c>
      <c r="O236" s="163"/>
    </row>
    <row r="237" spans="1:15" x14ac:dyDescent="0.4">
      <c r="A237" s="188">
        <v>218</v>
      </c>
      <c r="B237" s="203" t="s">
        <v>507</v>
      </c>
      <c r="C237" s="204">
        <v>2</v>
      </c>
      <c r="D237" s="204" t="s">
        <v>537</v>
      </c>
      <c r="E237" s="204" t="s">
        <v>17</v>
      </c>
      <c r="F237" s="204" t="s">
        <v>3</v>
      </c>
      <c r="G237" s="105">
        <v>2540</v>
      </c>
      <c r="H237" s="235" t="s">
        <v>567</v>
      </c>
      <c r="I237" s="204">
        <v>354</v>
      </c>
      <c r="J237" s="205">
        <v>416325</v>
      </c>
      <c r="K237" s="31">
        <v>28</v>
      </c>
      <c r="L237" s="54">
        <v>20816</v>
      </c>
      <c r="M237" s="5">
        <f t="shared" si="62"/>
        <v>382</v>
      </c>
      <c r="N237" s="5">
        <f t="shared" si="62"/>
        <v>437141</v>
      </c>
      <c r="O237" s="163"/>
    </row>
    <row r="238" spans="1:15" x14ac:dyDescent="0.4">
      <c r="A238" s="188">
        <v>219</v>
      </c>
      <c r="B238" s="203" t="s">
        <v>508</v>
      </c>
      <c r="C238" s="204">
        <v>4</v>
      </c>
      <c r="D238" s="204" t="s">
        <v>537</v>
      </c>
      <c r="E238" s="204" t="s">
        <v>17</v>
      </c>
      <c r="F238" s="204" t="s">
        <v>3</v>
      </c>
      <c r="G238" s="105">
        <v>2545</v>
      </c>
      <c r="H238" s="235" t="s">
        <v>568</v>
      </c>
      <c r="I238" s="204">
        <v>149</v>
      </c>
      <c r="J238" s="205">
        <v>320250</v>
      </c>
      <c r="K238" s="31">
        <v>26</v>
      </c>
      <c r="L238" s="54">
        <v>16012</v>
      </c>
      <c r="M238" s="5">
        <f t="shared" si="62"/>
        <v>175</v>
      </c>
      <c r="N238" s="5">
        <f t="shared" si="62"/>
        <v>336262</v>
      </c>
      <c r="O238" s="163"/>
    </row>
    <row r="239" spans="1:15" x14ac:dyDescent="0.4">
      <c r="A239" s="188">
        <v>220</v>
      </c>
      <c r="B239" s="203" t="s">
        <v>509</v>
      </c>
      <c r="C239" s="204">
        <v>6</v>
      </c>
      <c r="D239" s="204" t="s">
        <v>537</v>
      </c>
      <c r="E239" s="204" t="s">
        <v>17</v>
      </c>
      <c r="F239" s="204" t="s">
        <v>3</v>
      </c>
      <c r="G239" s="105">
        <v>2540</v>
      </c>
      <c r="H239" s="235" t="s">
        <v>569</v>
      </c>
      <c r="I239" s="204">
        <v>185</v>
      </c>
      <c r="J239" s="205">
        <v>88200</v>
      </c>
      <c r="K239" s="31">
        <v>33</v>
      </c>
      <c r="L239" s="54">
        <v>4410</v>
      </c>
      <c r="M239" s="5">
        <f t="shared" si="62"/>
        <v>218</v>
      </c>
      <c r="N239" s="5">
        <f t="shared" si="62"/>
        <v>92610</v>
      </c>
      <c r="O239" s="163"/>
    </row>
    <row r="240" spans="1:15" x14ac:dyDescent="0.4">
      <c r="A240" s="188">
        <v>221</v>
      </c>
      <c r="B240" s="203" t="s">
        <v>510</v>
      </c>
      <c r="C240" s="204">
        <v>7</v>
      </c>
      <c r="D240" s="204" t="s">
        <v>537</v>
      </c>
      <c r="E240" s="204" t="s">
        <v>17</v>
      </c>
      <c r="F240" s="204" t="s">
        <v>3</v>
      </c>
      <c r="G240" s="105">
        <v>2540</v>
      </c>
      <c r="H240" s="235" t="s">
        <v>570</v>
      </c>
      <c r="I240" s="204">
        <v>90</v>
      </c>
      <c r="J240" s="205">
        <v>51975</v>
      </c>
      <c r="K240" s="31">
        <v>16</v>
      </c>
      <c r="L240" s="54">
        <v>2598</v>
      </c>
      <c r="M240" s="5">
        <f t="shared" si="62"/>
        <v>106</v>
      </c>
      <c r="N240" s="5">
        <f t="shared" si="62"/>
        <v>54573</v>
      </c>
      <c r="O240" s="163"/>
    </row>
    <row r="241" spans="1:15" x14ac:dyDescent="0.4">
      <c r="A241" s="188">
        <v>222</v>
      </c>
      <c r="B241" s="203" t="s">
        <v>508</v>
      </c>
      <c r="C241" s="204">
        <v>10</v>
      </c>
      <c r="D241" s="204" t="s">
        <v>537</v>
      </c>
      <c r="E241" s="204" t="s">
        <v>17</v>
      </c>
      <c r="F241" s="204" t="s">
        <v>3</v>
      </c>
      <c r="G241" s="105">
        <v>2540</v>
      </c>
      <c r="H241" s="235" t="s">
        <v>571</v>
      </c>
      <c r="I241" s="204">
        <v>186</v>
      </c>
      <c r="J241" s="205">
        <v>86100</v>
      </c>
      <c r="K241" s="31">
        <v>33</v>
      </c>
      <c r="L241" s="54">
        <v>4305</v>
      </c>
      <c r="M241" s="5">
        <f t="shared" si="62"/>
        <v>219</v>
      </c>
      <c r="N241" s="5">
        <f t="shared" si="62"/>
        <v>90405</v>
      </c>
      <c r="O241" s="163"/>
    </row>
    <row r="242" spans="1:15" x14ac:dyDescent="0.4">
      <c r="A242" s="188">
        <v>223</v>
      </c>
      <c r="B242" s="203" t="s">
        <v>511</v>
      </c>
      <c r="C242" s="204">
        <v>1</v>
      </c>
      <c r="D242" s="204" t="s">
        <v>538</v>
      </c>
      <c r="E242" s="204" t="s">
        <v>17</v>
      </c>
      <c r="F242" s="204" t="s">
        <v>3</v>
      </c>
      <c r="G242" s="105">
        <v>2530</v>
      </c>
      <c r="H242" s="235" t="s">
        <v>572</v>
      </c>
      <c r="I242" s="204">
        <v>59</v>
      </c>
      <c r="J242" s="205">
        <v>15750</v>
      </c>
      <c r="K242" s="31">
        <v>10</v>
      </c>
      <c r="L242" s="56">
        <v>787</v>
      </c>
      <c r="M242" s="5">
        <f t="shared" si="62"/>
        <v>69</v>
      </c>
      <c r="N242" s="5">
        <f t="shared" si="62"/>
        <v>16537</v>
      </c>
      <c r="O242" s="163"/>
    </row>
    <row r="243" spans="1:15" x14ac:dyDescent="0.4">
      <c r="A243" s="188">
        <v>224</v>
      </c>
      <c r="B243" s="203" t="s">
        <v>512</v>
      </c>
      <c r="C243" s="204">
        <v>5</v>
      </c>
      <c r="D243" s="204" t="s">
        <v>538</v>
      </c>
      <c r="E243" s="204" t="s">
        <v>17</v>
      </c>
      <c r="F243" s="204" t="s">
        <v>3</v>
      </c>
      <c r="G243" s="105">
        <v>2550</v>
      </c>
      <c r="H243" s="235" t="s">
        <v>573</v>
      </c>
      <c r="I243" s="204">
        <v>67</v>
      </c>
      <c r="J243" s="205">
        <v>262500</v>
      </c>
      <c r="K243" s="31">
        <v>6</v>
      </c>
      <c r="L243" s="54">
        <v>13125</v>
      </c>
      <c r="M243" s="5">
        <f t="shared" si="62"/>
        <v>73</v>
      </c>
      <c r="N243" s="5">
        <f t="shared" si="62"/>
        <v>275625</v>
      </c>
      <c r="O243" s="163"/>
    </row>
    <row r="244" spans="1:15" x14ac:dyDescent="0.4">
      <c r="A244" s="188">
        <v>225</v>
      </c>
      <c r="B244" s="203" t="s">
        <v>513</v>
      </c>
      <c r="C244" s="204">
        <v>6</v>
      </c>
      <c r="D244" s="204" t="s">
        <v>538</v>
      </c>
      <c r="E244" s="204" t="s">
        <v>17</v>
      </c>
      <c r="F244" s="204" t="s">
        <v>3</v>
      </c>
      <c r="G244" s="105">
        <v>2540</v>
      </c>
      <c r="H244" s="235" t="s">
        <v>574</v>
      </c>
      <c r="I244" s="204">
        <v>90</v>
      </c>
      <c r="J244" s="205">
        <v>49896</v>
      </c>
      <c r="K244" s="31">
        <v>16</v>
      </c>
      <c r="L244" s="54">
        <v>2494</v>
      </c>
      <c r="M244" s="5">
        <f t="shared" si="62"/>
        <v>106</v>
      </c>
      <c r="N244" s="5">
        <f t="shared" si="62"/>
        <v>52390</v>
      </c>
      <c r="O244" s="163"/>
    </row>
    <row r="245" spans="1:15" x14ac:dyDescent="0.4">
      <c r="A245" s="188">
        <v>226</v>
      </c>
      <c r="B245" s="203" t="s">
        <v>514</v>
      </c>
      <c r="C245" s="204">
        <v>9</v>
      </c>
      <c r="D245" s="204" t="s">
        <v>538</v>
      </c>
      <c r="E245" s="204" t="s">
        <v>17</v>
      </c>
      <c r="F245" s="204" t="s">
        <v>3</v>
      </c>
      <c r="G245" s="105">
        <v>2540</v>
      </c>
      <c r="H245" s="235" t="s">
        <v>575</v>
      </c>
      <c r="I245" s="204">
        <v>118</v>
      </c>
      <c r="J245" s="205">
        <v>29400</v>
      </c>
      <c r="K245" s="31">
        <v>21</v>
      </c>
      <c r="L245" s="54">
        <v>1470</v>
      </c>
      <c r="M245" s="5">
        <f t="shared" si="62"/>
        <v>139</v>
      </c>
      <c r="N245" s="5">
        <f t="shared" si="62"/>
        <v>30870</v>
      </c>
      <c r="O245" s="163"/>
    </row>
    <row r="246" spans="1:15" x14ac:dyDescent="0.4">
      <c r="A246" s="188">
        <v>227</v>
      </c>
      <c r="B246" s="203" t="s">
        <v>515</v>
      </c>
      <c r="C246" s="204">
        <v>10</v>
      </c>
      <c r="D246" s="204" t="s">
        <v>538</v>
      </c>
      <c r="E246" s="204" t="s">
        <v>17</v>
      </c>
      <c r="F246" s="204" t="s">
        <v>3</v>
      </c>
      <c r="G246" s="105">
        <v>2535</v>
      </c>
      <c r="H246" s="235" t="s">
        <v>576</v>
      </c>
      <c r="I246" s="204">
        <v>69</v>
      </c>
      <c r="J246" s="205">
        <v>73500</v>
      </c>
      <c r="K246" s="31">
        <v>12</v>
      </c>
      <c r="L246" s="54">
        <v>3675</v>
      </c>
      <c r="M246" s="5">
        <f t="shared" si="62"/>
        <v>81</v>
      </c>
      <c r="N246" s="5">
        <f t="shared" si="62"/>
        <v>77175</v>
      </c>
      <c r="O246" s="163"/>
    </row>
    <row r="247" spans="1:15" x14ac:dyDescent="0.4">
      <c r="A247" s="188">
        <v>228</v>
      </c>
      <c r="B247" s="203" t="s">
        <v>516</v>
      </c>
      <c r="C247" s="204">
        <v>11</v>
      </c>
      <c r="D247" s="204" t="s">
        <v>538</v>
      </c>
      <c r="E247" s="204" t="s">
        <v>17</v>
      </c>
      <c r="F247" s="204" t="s">
        <v>3</v>
      </c>
      <c r="G247" s="105">
        <v>2540</v>
      </c>
      <c r="H247" s="235" t="s">
        <v>577</v>
      </c>
      <c r="I247" s="204">
        <v>90</v>
      </c>
      <c r="J247" s="205">
        <v>52206</v>
      </c>
      <c r="K247" s="31">
        <v>16</v>
      </c>
      <c r="L247" s="54">
        <v>2610</v>
      </c>
      <c r="M247" s="5">
        <f t="shared" si="62"/>
        <v>106</v>
      </c>
      <c r="N247" s="5">
        <f t="shared" si="62"/>
        <v>54816</v>
      </c>
      <c r="O247" s="163"/>
    </row>
    <row r="248" spans="1:15" x14ac:dyDescent="0.4">
      <c r="A248" s="188">
        <v>229</v>
      </c>
      <c r="B248" s="203" t="s">
        <v>517</v>
      </c>
      <c r="C248" s="204">
        <v>3</v>
      </c>
      <c r="D248" s="204" t="s">
        <v>539</v>
      </c>
      <c r="E248" s="204" t="s">
        <v>17</v>
      </c>
      <c r="F248" s="204" t="s">
        <v>3</v>
      </c>
      <c r="G248" s="105">
        <v>2549</v>
      </c>
      <c r="H248" s="235" t="s">
        <v>578</v>
      </c>
      <c r="I248" s="204">
        <v>183</v>
      </c>
      <c r="J248" s="205">
        <v>266700</v>
      </c>
      <c r="K248" s="31">
        <v>32</v>
      </c>
      <c r="L248" s="54">
        <v>13335</v>
      </c>
      <c r="M248" s="5">
        <f t="shared" si="62"/>
        <v>215</v>
      </c>
      <c r="N248" s="5">
        <f t="shared" si="62"/>
        <v>280035</v>
      </c>
      <c r="O248" s="163"/>
    </row>
    <row r="249" spans="1:15" x14ac:dyDescent="0.4">
      <c r="A249" s="188">
        <v>230</v>
      </c>
      <c r="B249" s="203" t="s">
        <v>517</v>
      </c>
      <c r="C249" s="204">
        <v>5</v>
      </c>
      <c r="D249" s="204" t="s">
        <v>539</v>
      </c>
      <c r="E249" s="204" t="s">
        <v>17</v>
      </c>
      <c r="F249" s="204" t="s">
        <v>3</v>
      </c>
      <c r="G249" s="105">
        <v>2550</v>
      </c>
      <c r="H249" s="235" t="s">
        <v>579</v>
      </c>
      <c r="I249" s="204">
        <v>41</v>
      </c>
      <c r="J249" s="205">
        <v>48300</v>
      </c>
      <c r="K249" s="31">
        <v>7</v>
      </c>
      <c r="L249" s="54">
        <v>2415</v>
      </c>
      <c r="M249" s="5">
        <f t="shared" si="62"/>
        <v>48</v>
      </c>
      <c r="N249" s="5">
        <f t="shared" si="62"/>
        <v>50715</v>
      </c>
      <c r="O249" s="163"/>
    </row>
    <row r="250" spans="1:15" x14ac:dyDescent="0.4">
      <c r="A250" s="188">
        <v>231</v>
      </c>
      <c r="B250" s="203" t="s">
        <v>517</v>
      </c>
      <c r="C250" s="204">
        <v>7</v>
      </c>
      <c r="D250" s="204" t="s">
        <v>539</v>
      </c>
      <c r="E250" s="204" t="s">
        <v>17</v>
      </c>
      <c r="F250" s="204" t="s">
        <v>3</v>
      </c>
      <c r="G250" s="105">
        <v>2536</v>
      </c>
      <c r="H250" s="235" t="s">
        <v>580</v>
      </c>
      <c r="I250" s="204">
        <v>182</v>
      </c>
      <c r="J250" s="205">
        <v>845250</v>
      </c>
      <c r="K250" s="31">
        <v>32</v>
      </c>
      <c r="L250" s="54">
        <v>42262</v>
      </c>
      <c r="M250" s="5">
        <f t="shared" si="62"/>
        <v>214</v>
      </c>
      <c r="N250" s="5">
        <f t="shared" si="62"/>
        <v>887512</v>
      </c>
      <c r="O250" s="163"/>
    </row>
    <row r="251" spans="1:15" x14ac:dyDescent="0.4">
      <c r="A251" s="188">
        <v>232</v>
      </c>
      <c r="B251" s="203" t="s">
        <v>518</v>
      </c>
      <c r="C251" s="204">
        <v>8</v>
      </c>
      <c r="D251" s="204" t="s">
        <v>539</v>
      </c>
      <c r="E251" s="204" t="s">
        <v>17</v>
      </c>
      <c r="F251" s="204" t="s">
        <v>3</v>
      </c>
      <c r="G251" s="105">
        <v>2550</v>
      </c>
      <c r="H251" s="235" t="s">
        <v>581</v>
      </c>
      <c r="I251" s="204">
        <v>196</v>
      </c>
      <c r="J251" s="205">
        <v>713265</v>
      </c>
      <c r="K251" s="31">
        <v>35</v>
      </c>
      <c r="L251" s="54">
        <v>35663</v>
      </c>
      <c r="M251" s="5">
        <f t="shared" si="62"/>
        <v>231</v>
      </c>
      <c r="N251" s="5">
        <f t="shared" si="62"/>
        <v>748928</v>
      </c>
      <c r="O251" s="163"/>
    </row>
    <row r="252" spans="1:15" x14ac:dyDescent="0.4">
      <c r="A252" s="188">
        <v>233</v>
      </c>
      <c r="B252" s="203" t="s">
        <v>519</v>
      </c>
      <c r="C252" s="204">
        <v>8</v>
      </c>
      <c r="D252" s="204" t="s">
        <v>540</v>
      </c>
      <c r="E252" s="204" t="s">
        <v>17</v>
      </c>
      <c r="F252" s="204" t="s">
        <v>3</v>
      </c>
      <c r="G252" s="105">
        <v>2550</v>
      </c>
      <c r="H252" s="235" t="s">
        <v>582</v>
      </c>
      <c r="I252" s="204">
        <v>84</v>
      </c>
      <c r="J252" s="205">
        <v>83475</v>
      </c>
      <c r="K252" s="31">
        <v>15</v>
      </c>
      <c r="L252" s="54">
        <v>4173</v>
      </c>
      <c r="M252" s="5">
        <f t="shared" si="62"/>
        <v>99</v>
      </c>
      <c r="N252" s="5">
        <f t="shared" si="62"/>
        <v>87648</v>
      </c>
      <c r="O252" s="163"/>
    </row>
    <row r="253" spans="1:15" x14ac:dyDescent="0.4">
      <c r="A253" s="188">
        <v>234</v>
      </c>
      <c r="B253" s="203" t="s">
        <v>520</v>
      </c>
      <c r="C253" s="204">
        <v>11</v>
      </c>
      <c r="D253" s="204" t="s">
        <v>540</v>
      </c>
      <c r="E253" s="204" t="s">
        <v>17</v>
      </c>
      <c r="F253" s="204" t="s">
        <v>3</v>
      </c>
      <c r="G253" s="105">
        <v>2550</v>
      </c>
      <c r="H253" s="235" t="s">
        <v>583</v>
      </c>
      <c r="I253" s="204">
        <v>214</v>
      </c>
      <c r="J253" s="205">
        <v>30975</v>
      </c>
      <c r="K253" s="31">
        <v>38</v>
      </c>
      <c r="L253" s="54">
        <v>1548</v>
      </c>
      <c r="M253" s="5">
        <f t="shared" si="62"/>
        <v>252</v>
      </c>
      <c r="N253" s="5">
        <f t="shared" si="62"/>
        <v>32523</v>
      </c>
      <c r="O253" s="163"/>
    </row>
    <row r="254" spans="1:15" x14ac:dyDescent="0.4">
      <c r="A254" s="188">
        <v>235</v>
      </c>
      <c r="B254" s="203" t="s">
        <v>521</v>
      </c>
      <c r="C254" s="204">
        <v>1</v>
      </c>
      <c r="D254" s="204" t="s">
        <v>541</v>
      </c>
      <c r="E254" s="204" t="s">
        <v>17</v>
      </c>
      <c r="F254" s="204" t="s">
        <v>3</v>
      </c>
      <c r="G254" s="105">
        <v>2540</v>
      </c>
      <c r="H254" s="235" t="s">
        <v>584</v>
      </c>
      <c r="I254" s="204">
        <v>183</v>
      </c>
      <c r="J254" s="205">
        <v>813750</v>
      </c>
      <c r="K254" s="31">
        <v>32</v>
      </c>
      <c r="L254" s="54">
        <v>40687</v>
      </c>
      <c r="M254" s="5">
        <f t="shared" si="62"/>
        <v>215</v>
      </c>
      <c r="N254" s="5">
        <f t="shared" si="62"/>
        <v>854437</v>
      </c>
      <c r="O254" s="163"/>
    </row>
    <row r="255" spans="1:15" x14ac:dyDescent="0.4">
      <c r="A255" s="188">
        <v>236</v>
      </c>
      <c r="B255" s="203" t="s">
        <v>521</v>
      </c>
      <c r="C255" s="204">
        <v>4</v>
      </c>
      <c r="D255" s="204" t="s">
        <v>541</v>
      </c>
      <c r="E255" s="204" t="s">
        <v>17</v>
      </c>
      <c r="F255" s="204" t="s">
        <v>3</v>
      </c>
      <c r="G255" s="105">
        <v>2540</v>
      </c>
      <c r="H255" s="235" t="s">
        <v>585</v>
      </c>
      <c r="I255" s="204">
        <v>190</v>
      </c>
      <c r="J255" s="205">
        <v>442050</v>
      </c>
      <c r="K255" s="31">
        <v>34</v>
      </c>
      <c r="L255" s="54">
        <v>22102</v>
      </c>
      <c r="M255" s="5">
        <f t="shared" si="62"/>
        <v>224</v>
      </c>
      <c r="N255" s="5">
        <f t="shared" si="62"/>
        <v>464152</v>
      </c>
      <c r="O255" s="163"/>
    </row>
    <row r="256" spans="1:15" x14ac:dyDescent="0.4">
      <c r="A256" s="188">
        <v>237</v>
      </c>
      <c r="B256" s="203" t="s">
        <v>522</v>
      </c>
      <c r="C256" s="204">
        <v>6</v>
      </c>
      <c r="D256" s="204" t="s">
        <v>541</v>
      </c>
      <c r="E256" s="204" t="s">
        <v>17</v>
      </c>
      <c r="F256" s="204" t="s">
        <v>3</v>
      </c>
      <c r="G256" s="105">
        <v>2550</v>
      </c>
      <c r="H256" s="235" t="s">
        <v>586</v>
      </c>
      <c r="I256" s="204">
        <v>101</v>
      </c>
      <c r="J256" s="205">
        <v>61950</v>
      </c>
      <c r="K256" s="31">
        <v>18</v>
      </c>
      <c r="L256" s="54">
        <v>3097</v>
      </c>
      <c r="M256" s="5">
        <f t="shared" si="62"/>
        <v>119</v>
      </c>
      <c r="N256" s="5">
        <f t="shared" si="62"/>
        <v>65047</v>
      </c>
      <c r="O256" s="163"/>
    </row>
    <row r="257" spans="1:15" x14ac:dyDescent="0.4">
      <c r="A257" s="188">
        <v>238</v>
      </c>
      <c r="B257" s="203" t="s">
        <v>523</v>
      </c>
      <c r="C257" s="204">
        <v>7</v>
      </c>
      <c r="D257" s="204" t="s">
        <v>541</v>
      </c>
      <c r="E257" s="204" t="s">
        <v>17</v>
      </c>
      <c r="F257" s="204" t="s">
        <v>3</v>
      </c>
      <c r="G257" s="105">
        <v>2550</v>
      </c>
      <c r="H257" s="235" t="s">
        <v>587</v>
      </c>
      <c r="I257" s="204">
        <v>55</v>
      </c>
      <c r="J257" s="205">
        <v>142800</v>
      </c>
      <c r="K257" s="31">
        <v>9</v>
      </c>
      <c r="L257" s="54">
        <v>7140</v>
      </c>
      <c r="M257" s="5">
        <f t="shared" si="62"/>
        <v>64</v>
      </c>
      <c r="N257" s="5">
        <f t="shared" si="62"/>
        <v>149940</v>
      </c>
      <c r="O257" s="163"/>
    </row>
    <row r="258" spans="1:15" x14ac:dyDescent="0.4">
      <c r="A258" s="188">
        <v>239</v>
      </c>
      <c r="B258" s="203" t="s">
        <v>524</v>
      </c>
      <c r="C258" s="204">
        <v>11</v>
      </c>
      <c r="D258" s="204" t="s">
        <v>541</v>
      </c>
      <c r="E258" s="204" t="s">
        <v>17</v>
      </c>
      <c r="F258" s="204" t="s">
        <v>3</v>
      </c>
      <c r="G258" s="105">
        <v>2550</v>
      </c>
      <c r="H258" s="235" t="s">
        <v>588</v>
      </c>
      <c r="I258" s="204">
        <v>87</v>
      </c>
      <c r="J258" s="205">
        <v>147000</v>
      </c>
      <c r="K258" s="31">
        <v>15</v>
      </c>
      <c r="L258" s="54">
        <v>7350</v>
      </c>
      <c r="M258" s="5">
        <f t="shared" si="62"/>
        <v>102</v>
      </c>
      <c r="N258" s="5">
        <f t="shared" si="62"/>
        <v>154350</v>
      </c>
      <c r="O258" s="163"/>
    </row>
    <row r="259" spans="1:15" x14ac:dyDescent="0.4">
      <c r="A259" s="188">
        <v>240</v>
      </c>
      <c r="B259" s="203" t="s">
        <v>525</v>
      </c>
      <c r="C259" s="204">
        <v>2</v>
      </c>
      <c r="D259" s="204" t="s">
        <v>542</v>
      </c>
      <c r="E259" s="204" t="s">
        <v>17</v>
      </c>
      <c r="F259" s="204" t="s">
        <v>3</v>
      </c>
      <c r="G259" s="105">
        <v>2550</v>
      </c>
      <c r="H259" s="235" t="s">
        <v>589</v>
      </c>
      <c r="I259" s="204">
        <v>99</v>
      </c>
      <c r="J259" s="205">
        <v>137340</v>
      </c>
      <c r="K259" s="31">
        <v>17</v>
      </c>
      <c r="L259" s="54">
        <v>6867</v>
      </c>
      <c r="M259" s="5">
        <f t="shared" si="62"/>
        <v>116</v>
      </c>
      <c r="N259" s="5">
        <f t="shared" si="62"/>
        <v>144207</v>
      </c>
      <c r="O259" s="163"/>
    </row>
    <row r="260" spans="1:15" x14ac:dyDescent="0.4">
      <c r="A260" s="188">
        <v>241</v>
      </c>
      <c r="B260" s="203" t="s">
        <v>526</v>
      </c>
      <c r="C260" s="204">
        <v>3</v>
      </c>
      <c r="D260" s="204" t="s">
        <v>542</v>
      </c>
      <c r="E260" s="204" t="s">
        <v>17</v>
      </c>
      <c r="F260" s="204" t="s">
        <v>3</v>
      </c>
      <c r="G260" s="105">
        <v>2548</v>
      </c>
      <c r="H260" s="235" t="s">
        <v>590</v>
      </c>
      <c r="I260" s="204">
        <v>86</v>
      </c>
      <c r="J260" s="205">
        <v>41475</v>
      </c>
      <c r="K260" s="31">
        <v>15</v>
      </c>
      <c r="L260" s="54">
        <v>2073</v>
      </c>
      <c r="M260" s="5">
        <f t="shared" si="62"/>
        <v>101</v>
      </c>
      <c r="N260" s="5">
        <f t="shared" si="62"/>
        <v>43548</v>
      </c>
      <c r="O260" s="163"/>
    </row>
    <row r="261" spans="1:15" x14ac:dyDescent="0.4">
      <c r="A261" s="188">
        <v>242</v>
      </c>
      <c r="B261" s="203" t="s">
        <v>527</v>
      </c>
      <c r="C261" s="204">
        <v>4</v>
      </c>
      <c r="D261" s="204" t="s">
        <v>542</v>
      </c>
      <c r="E261" s="204" t="s">
        <v>17</v>
      </c>
      <c r="F261" s="204" t="s">
        <v>3</v>
      </c>
      <c r="G261" s="105">
        <v>2551</v>
      </c>
      <c r="H261" s="235" t="s">
        <v>591</v>
      </c>
      <c r="I261" s="204">
        <v>41</v>
      </c>
      <c r="J261" s="205">
        <v>50400</v>
      </c>
      <c r="K261" s="31">
        <v>7</v>
      </c>
      <c r="L261" s="54">
        <v>2520</v>
      </c>
      <c r="M261" s="5">
        <f t="shared" si="62"/>
        <v>48</v>
      </c>
      <c r="N261" s="5">
        <f t="shared" si="62"/>
        <v>52920</v>
      </c>
      <c r="O261" s="163"/>
    </row>
    <row r="262" spans="1:15" x14ac:dyDescent="0.4">
      <c r="A262" s="188">
        <v>243</v>
      </c>
      <c r="B262" s="203" t="s">
        <v>528</v>
      </c>
      <c r="C262" s="204">
        <v>5</v>
      </c>
      <c r="D262" s="204" t="s">
        <v>542</v>
      </c>
      <c r="E262" s="204" t="s">
        <v>17</v>
      </c>
      <c r="F262" s="204" t="s">
        <v>3</v>
      </c>
      <c r="G262" s="105">
        <v>2546</v>
      </c>
      <c r="H262" s="235" t="s">
        <v>592</v>
      </c>
      <c r="I262" s="204">
        <v>146</v>
      </c>
      <c r="J262" s="205">
        <v>77490</v>
      </c>
      <c r="K262" s="31">
        <v>26</v>
      </c>
      <c r="L262" s="54">
        <v>3874</v>
      </c>
      <c r="M262" s="5">
        <f t="shared" si="62"/>
        <v>172</v>
      </c>
      <c r="N262" s="5">
        <f t="shared" si="62"/>
        <v>81364</v>
      </c>
      <c r="O262" s="163"/>
    </row>
    <row r="263" spans="1:15" x14ac:dyDescent="0.4">
      <c r="A263" s="188">
        <v>244</v>
      </c>
      <c r="B263" s="203" t="s">
        <v>529</v>
      </c>
      <c r="C263" s="204">
        <v>6</v>
      </c>
      <c r="D263" s="204" t="s">
        <v>542</v>
      </c>
      <c r="E263" s="204" t="s">
        <v>17</v>
      </c>
      <c r="F263" s="204" t="s">
        <v>3</v>
      </c>
      <c r="G263" s="105">
        <v>2550</v>
      </c>
      <c r="H263" s="235" t="s">
        <v>593</v>
      </c>
      <c r="I263" s="204">
        <v>110</v>
      </c>
      <c r="J263" s="205">
        <v>169050</v>
      </c>
      <c r="K263" s="31">
        <v>19</v>
      </c>
      <c r="L263" s="54">
        <v>8452</v>
      </c>
      <c r="M263" s="5">
        <f t="shared" si="62"/>
        <v>129</v>
      </c>
      <c r="N263" s="5">
        <f t="shared" si="62"/>
        <v>177502</v>
      </c>
      <c r="O263" s="163"/>
    </row>
    <row r="264" spans="1:15" x14ac:dyDescent="0.4">
      <c r="A264" s="188">
        <v>245</v>
      </c>
      <c r="B264" s="203" t="s">
        <v>530</v>
      </c>
      <c r="C264" s="204">
        <v>4</v>
      </c>
      <c r="D264" s="204" t="s">
        <v>543</v>
      </c>
      <c r="E264" s="204" t="s">
        <v>17</v>
      </c>
      <c r="F264" s="204" t="s">
        <v>3</v>
      </c>
      <c r="G264" s="105">
        <v>2550</v>
      </c>
      <c r="H264" s="235" t="s">
        <v>594</v>
      </c>
      <c r="I264" s="204">
        <v>57</v>
      </c>
      <c r="J264" s="205">
        <v>57750</v>
      </c>
      <c r="K264" s="31">
        <v>10</v>
      </c>
      <c r="L264" s="54">
        <v>2887</v>
      </c>
      <c r="M264" s="5">
        <f t="shared" si="62"/>
        <v>67</v>
      </c>
      <c r="N264" s="5">
        <f t="shared" si="62"/>
        <v>60637</v>
      </c>
      <c r="O264" s="163"/>
    </row>
    <row r="265" spans="1:15" x14ac:dyDescent="0.4">
      <c r="A265" s="188">
        <v>246</v>
      </c>
      <c r="B265" s="203" t="s">
        <v>531</v>
      </c>
      <c r="C265" s="204">
        <v>8</v>
      </c>
      <c r="D265" s="204" t="s">
        <v>544</v>
      </c>
      <c r="E265" s="204" t="s">
        <v>17</v>
      </c>
      <c r="F265" s="204" t="s">
        <v>3</v>
      </c>
      <c r="G265" s="105">
        <v>2550</v>
      </c>
      <c r="H265" s="235" t="s">
        <v>595</v>
      </c>
      <c r="I265" s="204">
        <v>46</v>
      </c>
      <c r="J265" s="205">
        <v>88830</v>
      </c>
      <c r="K265" s="31">
        <v>8</v>
      </c>
      <c r="L265" s="54">
        <v>4441</v>
      </c>
      <c r="M265" s="5">
        <f t="shared" si="62"/>
        <v>54</v>
      </c>
      <c r="N265" s="5">
        <f t="shared" si="62"/>
        <v>93271</v>
      </c>
      <c r="O265" s="163"/>
    </row>
    <row r="266" spans="1:15" x14ac:dyDescent="0.4">
      <c r="A266" s="188">
        <v>247</v>
      </c>
      <c r="B266" s="203" t="s">
        <v>532</v>
      </c>
      <c r="C266" s="204">
        <v>9</v>
      </c>
      <c r="D266" s="204" t="s">
        <v>544</v>
      </c>
      <c r="E266" s="204" t="s">
        <v>17</v>
      </c>
      <c r="F266" s="204" t="s">
        <v>3</v>
      </c>
      <c r="G266" s="105">
        <v>2550</v>
      </c>
      <c r="H266" s="235" t="s">
        <v>596</v>
      </c>
      <c r="I266" s="204">
        <v>34</v>
      </c>
      <c r="J266" s="205">
        <v>64050</v>
      </c>
      <c r="K266" s="31">
        <v>6</v>
      </c>
      <c r="L266" s="54">
        <v>3202</v>
      </c>
      <c r="M266" s="5">
        <f t="shared" si="62"/>
        <v>40</v>
      </c>
      <c r="N266" s="5">
        <f t="shared" si="62"/>
        <v>67252</v>
      </c>
      <c r="O266" s="163"/>
    </row>
    <row r="267" spans="1:15" x14ac:dyDescent="0.4">
      <c r="A267" s="188">
        <v>248</v>
      </c>
      <c r="B267" s="203" t="s">
        <v>533</v>
      </c>
      <c r="C267" s="204">
        <v>1</v>
      </c>
      <c r="D267" s="204" t="s">
        <v>545</v>
      </c>
      <c r="E267" s="204" t="s">
        <v>17</v>
      </c>
      <c r="F267" s="204" t="s">
        <v>3</v>
      </c>
      <c r="G267" s="105">
        <v>2551</v>
      </c>
      <c r="H267" s="235" t="s">
        <v>597</v>
      </c>
      <c r="I267" s="204">
        <v>116</v>
      </c>
      <c r="J267" s="205">
        <v>463050</v>
      </c>
      <c r="K267" s="31">
        <v>20</v>
      </c>
      <c r="L267" s="54">
        <v>23167</v>
      </c>
      <c r="M267" s="5">
        <f t="shared" si="62"/>
        <v>136</v>
      </c>
      <c r="N267" s="5">
        <f t="shared" si="62"/>
        <v>486217</v>
      </c>
      <c r="O267" s="163"/>
    </row>
    <row r="268" spans="1:15" ht="21.6" thickBot="1" x14ac:dyDescent="0.45">
      <c r="A268" s="132"/>
      <c r="B268" s="192"/>
      <c r="C268" s="151"/>
      <c r="D268" s="37"/>
      <c r="E268" s="151"/>
      <c r="F268" s="151"/>
      <c r="G268" s="151"/>
      <c r="H268" s="154"/>
      <c r="I268" s="36"/>
      <c r="J268" s="157">
        <f>SUM(J216:J267)</f>
        <v>9998762</v>
      </c>
      <c r="K268" s="214">
        <f t="shared" ref="K268:N268" si="63">SUM(K216:K267)</f>
        <v>1011</v>
      </c>
      <c r="L268" s="157">
        <f t="shared" si="63"/>
        <v>500391</v>
      </c>
      <c r="M268" s="157">
        <f t="shared" si="63"/>
        <v>7003</v>
      </c>
      <c r="N268" s="157">
        <f t="shared" si="63"/>
        <v>10499153</v>
      </c>
      <c r="O268" s="152"/>
    </row>
    <row r="269" spans="1:15" ht="21.6" thickBot="1" x14ac:dyDescent="0.45">
      <c r="A269" s="127"/>
      <c r="B269" s="175"/>
      <c r="C269" s="189"/>
      <c r="D269" s="187" t="s">
        <v>169</v>
      </c>
      <c r="E269" s="128"/>
      <c r="F269" s="128"/>
      <c r="G269" s="129"/>
      <c r="H269" s="128"/>
      <c r="I269" s="129"/>
      <c r="J269" s="231">
        <f>J18+J38+J65+J73+J81+J94+J104+J109+J133+J139+J173+J184+J215+J268</f>
        <v>86076742</v>
      </c>
      <c r="K269" s="232">
        <f>K18+K38+K65+K73+K81+K94+K104+K109+K133+K139+K173+K184+K215+K268</f>
        <v>2418</v>
      </c>
      <c r="L269" s="231">
        <f>L18+L38+L65+L73+L81+L94+L104+L109+L133+L139+L173+L184+L215+L268</f>
        <v>842621</v>
      </c>
      <c r="M269" s="231">
        <f>M18+M38+M65+M73+M81+M94+M104+M109+M133+M139+M173+M184+M215+M268</f>
        <v>28935</v>
      </c>
      <c r="N269" s="231">
        <f>N18+N38+N65+N73+N81+N94+N104+N109+N133+N139+N173+N184+N215+N268</f>
        <v>86919363</v>
      </c>
      <c r="O269" s="379"/>
    </row>
    <row r="270" spans="1:15" ht="21.6" thickTop="1" x14ac:dyDescent="0.4"/>
    <row r="271" spans="1:15" x14ac:dyDescent="0.4">
      <c r="A271" s="159"/>
      <c r="B271" s="158"/>
      <c r="C271" s="159"/>
      <c r="D271" s="160"/>
      <c r="E271" s="160"/>
      <c r="F271" s="160"/>
      <c r="G271" s="160"/>
      <c r="I271" s="3"/>
      <c r="J271" s="161"/>
      <c r="K271" s="162"/>
      <c r="L271" s="162"/>
      <c r="M271" s="162"/>
      <c r="N271" s="162"/>
    </row>
    <row r="272" spans="1:15" x14ac:dyDescent="0.4">
      <c r="A272" s="160"/>
      <c r="B272" s="158"/>
      <c r="C272" s="160"/>
      <c r="D272" s="160"/>
      <c r="E272" s="160"/>
      <c r="F272" s="160"/>
      <c r="G272" s="160"/>
    </row>
    <row r="273" spans="1:14" x14ac:dyDescent="0.4">
      <c r="A273" s="141"/>
      <c r="B273" s="140"/>
      <c r="C273" s="141"/>
      <c r="D273" s="142"/>
      <c r="E273" s="142"/>
      <c r="F273" s="142"/>
      <c r="G273" s="143"/>
      <c r="H273" s="140"/>
      <c r="I273" s="144"/>
      <c r="J273" s="145"/>
      <c r="K273" s="209"/>
      <c r="L273" s="209"/>
      <c r="M273" s="209"/>
      <c r="N273" s="209"/>
    </row>
    <row r="274" spans="1:14" x14ac:dyDescent="0.4">
      <c r="A274" s="142"/>
      <c r="B274" s="140"/>
      <c r="C274" s="142"/>
      <c r="D274" s="142"/>
      <c r="E274" s="142"/>
      <c r="F274" s="142"/>
      <c r="G274" s="143"/>
      <c r="H274" s="148"/>
      <c r="I274" s="97"/>
      <c r="J274" s="145"/>
      <c r="K274" s="144"/>
      <c r="L274" s="146"/>
      <c r="M274" s="144"/>
      <c r="N274" s="147"/>
    </row>
    <row r="275" spans="1:14" x14ac:dyDescent="0.4">
      <c r="A275" s="142"/>
      <c r="B275" s="140"/>
      <c r="C275" s="142"/>
      <c r="D275" s="142"/>
      <c r="E275" s="142"/>
      <c r="F275" s="142"/>
      <c r="G275" s="149"/>
      <c r="H275" s="140"/>
      <c r="I275" s="144"/>
      <c r="J275" s="145"/>
      <c r="K275" s="144"/>
      <c r="L275" s="146"/>
      <c r="M275" s="144"/>
      <c r="N275" s="147"/>
    </row>
    <row r="276" spans="1:14" x14ac:dyDescent="0.4">
      <c r="A276" s="141"/>
      <c r="B276" s="140"/>
      <c r="C276" s="142"/>
      <c r="D276" s="142"/>
      <c r="E276" s="142"/>
      <c r="F276" s="142"/>
      <c r="G276" s="149"/>
      <c r="H276" s="140"/>
      <c r="I276" s="144"/>
      <c r="J276" s="150"/>
      <c r="K276" s="144"/>
      <c r="L276" s="146"/>
      <c r="M276" s="144"/>
      <c r="N276" s="147"/>
    </row>
    <row r="277" spans="1:14" x14ac:dyDescent="0.4">
      <c r="A277" s="142"/>
      <c r="B277" s="140"/>
      <c r="C277" s="142"/>
      <c r="D277" s="142"/>
      <c r="E277" s="142"/>
      <c r="F277" s="142"/>
      <c r="G277" s="149"/>
      <c r="H277" s="140"/>
      <c r="I277" s="144"/>
      <c r="J277" s="150"/>
      <c r="K277" s="144"/>
      <c r="L277" s="146"/>
      <c r="M277" s="144"/>
      <c r="N277" s="147"/>
    </row>
    <row r="278" spans="1:14" x14ac:dyDescent="0.4">
      <c r="A278" s="141"/>
      <c r="B278" s="140"/>
      <c r="C278" s="142"/>
      <c r="D278" s="142"/>
      <c r="E278" s="142"/>
      <c r="F278" s="142"/>
      <c r="G278" s="149"/>
      <c r="H278" s="140"/>
      <c r="I278" s="144"/>
      <c r="J278" s="150"/>
      <c r="K278" s="144"/>
      <c r="L278" s="146"/>
      <c r="M278" s="144"/>
      <c r="N278" s="147"/>
    </row>
    <row r="279" spans="1:14" x14ac:dyDescent="0.4">
      <c r="A279" s="142"/>
      <c r="B279" s="140"/>
      <c r="C279" s="142"/>
      <c r="D279" s="142"/>
      <c r="E279" s="142"/>
      <c r="F279" s="142"/>
      <c r="G279" s="149"/>
      <c r="H279" s="140"/>
      <c r="I279" s="144"/>
      <c r="J279" s="150"/>
      <c r="K279" s="144"/>
      <c r="L279" s="146"/>
      <c r="M279" s="144"/>
      <c r="N279" s="147"/>
    </row>
    <row r="280" spans="1:14" x14ac:dyDescent="0.4">
      <c r="A280" s="142"/>
      <c r="B280" s="140"/>
      <c r="C280" s="142"/>
      <c r="D280" s="142"/>
      <c r="E280" s="142"/>
      <c r="F280" s="142"/>
      <c r="G280" s="149"/>
      <c r="H280" s="140"/>
      <c r="I280" s="144"/>
      <c r="J280" s="150"/>
      <c r="K280" s="144"/>
      <c r="L280" s="150"/>
      <c r="M280" s="144"/>
      <c r="N280" s="147"/>
    </row>
    <row r="281" spans="1:14" x14ac:dyDescent="0.4">
      <c r="A281" s="142"/>
      <c r="B281" s="140"/>
      <c r="C281" s="142"/>
      <c r="D281" s="142"/>
      <c r="E281" s="142"/>
      <c r="F281" s="142"/>
      <c r="G281" s="149"/>
      <c r="H281" s="140"/>
      <c r="I281" s="144"/>
      <c r="J281" s="150"/>
      <c r="K281" s="144"/>
      <c r="L281" s="150"/>
      <c r="M281" s="144"/>
      <c r="N281" s="147"/>
    </row>
    <row r="282" spans="1:14" x14ac:dyDescent="0.4">
      <c r="A282" s="141"/>
      <c r="B282" s="140"/>
      <c r="C282" s="142"/>
      <c r="D282" s="142"/>
      <c r="E282" s="142"/>
      <c r="F282" s="142"/>
      <c r="G282" s="149"/>
      <c r="H282" s="140"/>
      <c r="I282" s="144"/>
      <c r="J282" s="150"/>
      <c r="K282" s="144"/>
      <c r="L282" s="150"/>
      <c r="M282" s="144"/>
      <c r="N282" s="147"/>
    </row>
  </sheetData>
  <mergeCells count="14">
    <mergeCell ref="B18:H18"/>
    <mergeCell ref="B38:H38"/>
    <mergeCell ref="Q218:S218"/>
    <mergeCell ref="U218:V218"/>
    <mergeCell ref="A1:O1"/>
    <mergeCell ref="A2:O2"/>
    <mergeCell ref="A4:A6"/>
    <mergeCell ref="B4:B6"/>
    <mergeCell ref="C4:C6"/>
    <mergeCell ref="D4:D6"/>
    <mergeCell ref="E4:E6"/>
    <mergeCell ref="F4:F6"/>
    <mergeCell ref="I4:N4"/>
    <mergeCell ref="O4:O6"/>
  </mergeCells>
  <pageMargins left="0.26" right="0.22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86590-C811-48AB-B24C-34CB00CCF4FE}">
  <sheetPr>
    <tabColor theme="5" tint="-0.249977111117893"/>
    <pageSetUpPr fitToPage="1"/>
  </sheetPr>
  <dimension ref="A1:N31"/>
  <sheetViews>
    <sheetView workbookViewId="0">
      <selection activeCell="G10" sqref="G10:H11"/>
    </sheetView>
  </sheetViews>
  <sheetFormatPr defaultColWidth="9" defaultRowHeight="19.8" x14ac:dyDescent="0.6"/>
  <cols>
    <col min="1" max="1" width="5.8984375" style="34" customWidth="1"/>
    <col min="2" max="2" width="13.59765625" style="6" customWidth="1"/>
    <col min="3" max="3" width="15.09765625" style="6" customWidth="1"/>
    <col min="4" max="4" width="6.5" style="6" customWidth="1"/>
    <col min="5" max="6" width="9" style="6"/>
    <col min="7" max="7" width="16.8984375" style="6" customWidth="1"/>
    <col min="8" max="8" width="16.69921875" style="6" customWidth="1"/>
    <col min="9" max="9" width="12" style="6" customWidth="1"/>
    <col min="10" max="10" width="19.3984375" style="6" customWidth="1"/>
    <col min="11" max="11" width="9.69921875" style="6" customWidth="1"/>
    <col min="12" max="12" width="12.59765625" style="6" customWidth="1"/>
    <col min="13" max="13" width="22" style="6" customWidth="1"/>
    <col min="14" max="14" width="8.5" style="6" customWidth="1"/>
    <col min="15" max="16384" width="9" style="6"/>
  </cols>
  <sheetData>
    <row r="1" spans="1:14" x14ac:dyDescent="0.6">
      <c r="C1" s="531" t="s">
        <v>186</v>
      </c>
      <c r="D1" s="531"/>
      <c r="E1" s="531"/>
      <c r="F1" s="531"/>
      <c r="G1" s="531"/>
      <c r="H1" s="531"/>
      <c r="I1" s="531"/>
      <c r="J1" s="531"/>
      <c r="K1" s="531"/>
      <c r="L1" s="531"/>
    </row>
    <row r="2" spans="1:14" x14ac:dyDescent="0.6">
      <c r="C2" s="531" t="s">
        <v>615</v>
      </c>
      <c r="D2" s="531"/>
      <c r="E2" s="531"/>
      <c r="F2" s="531"/>
      <c r="G2" s="531"/>
      <c r="H2" s="531"/>
      <c r="I2" s="531"/>
      <c r="J2" s="531"/>
      <c r="K2" s="531"/>
      <c r="L2" s="531"/>
    </row>
    <row r="3" spans="1:14" x14ac:dyDescent="0.6">
      <c r="G3" s="531"/>
      <c r="H3" s="531"/>
      <c r="I3" s="531"/>
    </row>
    <row r="4" spans="1:14" x14ac:dyDescent="0.6">
      <c r="A4" s="630" t="s">
        <v>0</v>
      </c>
      <c r="B4" s="632" t="s">
        <v>187</v>
      </c>
      <c r="C4" s="633"/>
      <c r="D4" s="630" t="s">
        <v>34</v>
      </c>
      <c r="E4" s="630" t="s">
        <v>35</v>
      </c>
      <c r="F4" s="630" t="s">
        <v>4</v>
      </c>
      <c r="G4" s="632" t="s">
        <v>188</v>
      </c>
      <c r="H4" s="636"/>
      <c r="I4" s="115" t="s">
        <v>189</v>
      </c>
      <c r="J4" s="115" t="s">
        <v>190</v>
      </c>
      <c r="K4" s="115" t="s">
        <v>191</v>
      </c>
      <c r="L4" s="115" t="s">
        <v>192</v>
      </c>
      <c r="M4" s="116" t="s">
        <v>193</v>
      </c>
      <c r="N4" s="633" t="s">
        <v>194</v>
      </c>
    </row>
    <row r="5" spans="1:14" x14ac:dyDescent="0.6">
      <c r="A5" s="631"/>
      <c r="B5" s="634"/>
      <c r="C5" s="635"/>
      <c r="D5" s="631"/>
      <c r="E5" s="631"/>
      <c r="F5" s="631"/>
      <c r="G5" s="634"/>
      <c r="H5" s="637"/>
      <c r="I5" s="117" t="s">
        <v>43</v>
      </c>
      <c r="J5" s="117" t="s">
        <v>195</v>
      </c>
      <c r="K5" s="117" t="s">
        <v>196</v>
      </c>
      <c r="L5" s="117" t="s">
        <v>197</v>
      </c>
      <c r="M5" s="118" t="s">
        <v>198</v>
      </c>
      <c r="N5" s="635"/>
    </row>
    <row r="6" spans="1:14" ht="20.25" customHeight="1" x14ac:dyDescent="0.6">
      <c r="A6" s="566">
        <v>1</v>
      </c>
      <c r="B6" s="655" t="s">
        <v>616</v>
      </c>
      <c r="C6" s="656"/>
      <c r="D6" s="566">
        <v>13</v>
      </c>
      <c r="E6" s="657" t="s">
        <v>302</v>
      </c>
      <c r="F6" s="657" t="s">
        <v>18</v>
      </c>
      <c r="G6" s="659" t="s">
        <v>617</v>
      </c>
      <c r="H6" s="660"/>
      <c r="I6" s="79" t="s">
        <v>618</v>
      </c>
      <c r="J6" s="642" t="s">
        <v>619</v>
      </c>
      <c r="K6" s="566">
        <v>30</v>
      </c>
      <c r="L6" s="653">
        <v>3440</v>
      </c>
      <c r="M6" s="78" t="s">
        <v>203</v>
      </c>
      <c r="N6" s="663"/>
    </row>
    <row r="7" spans="1:14" ht="20.25" customHeight="1" x14ac:dyDescent="0.6">
      <c r="A7" s="567"/>
      <c r="B7" s="665"/>
      <c r="C7" s="666"/>
      <c r="D7" s="567"/>
      <c r="E7" s="658"/>
      <c r="F7" s="658"/>
      <c r="G7" s="661"/>
      <c r="H7" s="662"/>
      <c r="I7" s="80"/>
      <c r="J7" s="627"/>
      <c r="K7" s="567"/>
      <c r="L7" s="567"/>
      <c r="M7" s="237" t="s">
        <v>620</v>
      </c>
      <c r="N7" s="664"/>
    </row>
    <row r="8" spans="1:14" ht="23.4" x14ac:dyDescent="0.6">
      <c r="A8" s="566">
        <v>2</v>
      </c>
      <c r="B8" s="568" t="s">
        <v>199</v>
      </c>
      <c r="C8" s="569"/>
      <c r="D8" s="566">
        <v>2</v>
      </c>
      <c r="E8" s="566" t="s">
        <v>110</v>
      </c>
      <c r="F8" s="566" t="s">
        <v>12</v>
      </c>
      <c r="G8" s="638" t="s">
        <v>733</v>
      </c>
      <c r="H8" s="639"/>
      <c r="I8" s="79">
        <v>243740</v>
      </c>
      <c r="J8" s="642" t="s">
        <v>734</v>
      </c>
      <c r="K8" s="566">
        <v>35</v>
      </c>
      <c r="L8" s="653">
        <v>15000</v>
      </c>
      <c r="M8" s="566" t="s">
        <v>203</v>
      </c>
      <c r="N8" s="84"/>
    </row>
    <row r="9" spans="1:14" ht="23.4" x14ac:dyDescent="0.6">
      <c r="A9" s="567"/>
      <c r="B9" s="577" t="s">
        <v>732</v>
      </c>
      <c r="C9" s="578"/>
      <c r="D9" s="567"/>
      <c r="E9" s="567"/>
      <c r="F9" s="567"/>
      <c r="G9" s="640"/>
      <c r="H9" s="641"/>
      <c r="I9" s="80"/>
      <c r="J9" s="627"/>
      <c r="K9" s="567"/>
      <c r="L9" s="654"/>
      <c r="M9" s="567"/>
      <c r="N9" s="35"/>
    </row>
    <row r="10" spans="1:14" ht="23.4" x14ac:dyDescent="0.6">
      <c r="A10" s="566">
        <v>3</v>
      </c>
      <c r="B10" s="568"/>
      <c r="C10" s="569"/>
      <c r="D10" s="566"/>
      <c r="E10" s="566"/>
      <c r="F10" s="566"/>
      <c r="G10" s="638"/>
      <c r="H10" s="639"/>
      <c r="I10" s="79"/>
      <c r="J10" s="642"/>
      <c r="K10" s="566"/>
      <c r="L10" s="566"/>
      <c r="M10" s="78"/>
      <c r="N10" s="84"/>
    </row>
    <row r="11" spans="1:14" ht="23.4" x14ac:dyDescent="0.6">
      <c r="A11" s="567"/>
      <c r="B11" s="584"/>
      <c r="C11" s="585"/>
      <c r="D11" s="581"/>
      <c r="E11" s="581"/>
      <c r="F11" s="581"/>
      <c r="G11" s="644"/>
      <c r="H11" s="645"/>
      <c r="I11" s="83"/>
      <c r="J11" s="626"/>
      <c r="K11" s="581"/>
      <c r="L11" s="581"/>
      <c r="M11" s="81"/>
      <c r="N11" s="35"/>
    </row>
    <row r="12" spans="1:14" ht="23.4" x14ac:dyDescent="0.6">
      <c r="A12" s="566">
        <v>4</v>
      </c>
      <c r="B12" s="568"/>
      <c r="C12" s="569"/>
      <c r="D12" s="566"/>
      <c r="E12" s="566"/>
      <c r="F12" s="566"/>
      <c r="G12" s="638"/>
      <c r="H12" s="639"/>
      <c r="I12" s="79"/>
      <c r="J12" s="642"/>
      <c r="K12" s="566"/>
      <c r="L12" s="566"/>
      <c r="M12" s="629"/>
      <c r="N12" s="84"/>
    </row>
    <row r="13" spans="1:14" ht="23.4" x14ac:dyDescent="0.6">
      <c r="A13" s="567"/>
      <c r="B13" s="577"/>
      <c r="C13" s="578"/>
      <c r="D13" s="567"/>
      <c r="E13" s="567"/>
      <c r="F13" s="567"/>
      <c r="G13" s="640"/>
      <c r="H13" s="641"/>
      <c r="I13" s="80"/>
      <c r="J13" s="627"/>
      <c r="K13" s="567"/>
      <c r="L13" s="567"/>
      <c r="M13" s="629"/>
      <c r="N13" s="35"/>
    </row>
    <row r="14" spans="1:14" ht="23.4" x14ac:dyDescent="0.6">
      <c r="A14" s="581">
        <v>5</v>
      </c>
      <c r="B14" s="584"/>
      <c r="C14" s="585"/>
      <c r="D14" s="581"/>
      <c r="E14" s="581"/>
      <c r="F14" s="581"/>
      <c r="G14" s="644"/>
      <c r="H14" s="645"/>
      <c r="I14" s="646"/>
      <c r="J14" s="626"/>
      <c r="K14" s="581"/>
      <c r="L14" s="581"/>
      <c r="M14" s="581"/>
      <c r="N14" s="84"/>
    </row>
    <row r="15" spans="1:14" ht="23.4" x14ac:dyDescent="0.6">
      <c r="A15" s="567"/>
      <c r="B15" s="577"/>
      <c r="C15" s="578"/>
      <c r="D15" s="567"/>
      <c r="E15" s="567"/>
      <c r="F15" s="567"/>
      <c r="G15" s="640"/>
      <c r="H15" s="641"/>
      <c r="I15" s="647"/>
      <c r="J15" s="627"/>
      <c r="K15" s="567"/>
      <c r="L15" s="567"/>
      <c r="M15" s="567"/>
      <c r="N15" s="35"/>
    </row>
    <row r="16" spans="1:14" ht="23.4" x14ac:dyDescent="0.6">
      <c r="A16" s="581">
        <v>6</v>
      </c>
      <c r="B16" s="584"/>
      <c r="C16" s="585"/>
      <c r="D16" s="581"/>
      <c r="E16" s="581"/>
      <c r="F16" s="581"/>
      <c r="G16" s="644"/>
      <c r="H16" s="645"/>
      <c r="I16" s="646"/>
      <c r="J16" s="626"/>
      <c r="K16" s="581"/>
      <c r="L16" s="581"/>
      <c r="M16" s="581"/>
      <c r="N16" s="84"/>
    </row>
    <row r="17" spans="1:14" ht="23.4" x14ac:dyDescent="0.6">
      <c r="A17" s="567"/>
      <c r="B17" s="577"/>
      <c r="C17" s="578"/>
      <c r="D17" s="567"/>
      <c r="E17" s="567"/>
      <c r="F17" s="567"/>
      <c r="G17" s="640"/>
      <c r="H17" s="641"/>
      <c r="I17" s="647"/>
      <c r="J17" s="627"/>
      <c r="K17" s="567"/>
      <c r="L17" s="567"/>
      <c r="M17" s="567"/>
      <c r="N17" s="35"/>
    </row>
    <row r="18" spans="1:14" ht="23.4" x14ac:dyDescent="0.6">
      <c r="A18" s="581">
        <v>7</v>
      </c>
      <c r="B18" s="584"/>
      <c r="C18" s="585"/>
      <c r="D18" s="581"/>
      <c r="E18" s="581"/>
      <c r="F18" s="581"/>
      <c r="G18" s="644"/>
      <c r="H18" s="645"/>
      <c r="I18" s="646"/>
      <c r="J18" s="626"/>
      <c r="K18" s="581"/>
      <c r="L18" s="581"/>
      <c r="M18" s="581"/>
      <c r="N18" s="84"/>
    </row>
    <row r="19" spans="1:14" ht="23.4" x14ac:dyDescent="0.6">
      <c r="A19" s="567"/>
      <c r="B19" s="577"/>
      <c r="C19" s="578"/>
      <c r="D19" s="567"/>
      <c r="E19" s="567"/>
      <c r="F19" s="567"/>
      <c r="G19" s="640"/>
      <c r="H19" s="641"/>
      <c r="I19" s="647"/>
      <c r="J19" s="627"/>
      <c r="K19" s="567"/>
      <c r="L19" s="567"/>
      <c r="M19" s="567"/>
      <c r="N19" s="35"/>
    </row>
    <row r="20" spans="1:14" ht="23.4" x14ac:dyDescent="0.6">
      <c r="A20" s="581">
        <v>8</v>
      </c>
      <c r="B20" s="584"/>
      <c r="C20" s="585"/>
      <c r="D20" s="581"/>
      <c r="E20" s="581"/>
      <c r="F20" s="581"/>
      <c r="G20" s="644"/>
      <c r="H20" s="645"/>
      <c r="I20" s="79"/>
      <c r="J20" s="626"/>
      <c r="K20" s="581"/>
      <c r="L20" s="581"/>
      <c r="M20" s="581"/>
      <c r="N20" s="84"/>
    </row>
    <row r="21" spans="1:14" ht="23.4" x14ac:dyDescent="0.6">
      <c r="A21" s="581"/>
      <c r="B21" s="577"/>
      <c r="C21" s="578"/>
      <c r="D21" s="581"/>
      <c r="E21" s="581"/>
      <c r="F21" s="581"/>
      <c r="G21" s="644"/>
      <c r="H21" s="645"/>
      <c r="I21" s="80"/>
      <c r="J21" s="626"/>
      <c r="K21" s="581"/>
      <c r="L21" s="581"/>
      <c r="M21" s="581"/>
      <c r="N21" s="35"/>
    </row>
    <row r="22" spans="1:14" ht="23.4" x14ac:dyDescent="0.6">
      <c r="A22" s="14">
        <v>9</v>
      </c>
      <c r="B22" s="648"/>
      <c r="C22" s="648"/>
      <c r="D22" s="14"/>
      <c r="E22" s="566"/>
      <c r="F22" s="566"/>
      <c r="G22" s="649"/>
      <c r="H22" s="649"/>
      <c r="I22" s="79"/>
      <c r="J22" s="124"/>
      <c r="K22" s="566"/>
      <c r="L22" s="566"/>
      <c r="M22" s="566"/>
      <c r="N22" s="84"/>
    </row>
    <row r="23" spans="1:14" ht="23.4" x14ac:dyDescent="0.6">
      <c r="A23" s="32"/>
      <c r="B23" s="650"/>
      <c r="C23" s="650"/>
      <c r="D23" s="33"/>
      <c r="E23" s="567"/>
      <c r="F23" s="567"/>
      <c r="G23" s="576"/>
      <c r="H23" s="576"/>
      <c r="I23" s="80"/>
      <c r="J23" s="33"/>
      <c r="K23" s="567"/>
      <c r="L23" s="567"/>
      <c r="M23" s="567"/>
      <c r="N23" s="35"/>
    </row>
    <row r="24" spans="1:14" x14ac:dyDescent="0.6">
      <c r="A24" s="581">
        <v>10</v>
      </c>
      <c r="B24" s="584"/>
      <c r="C24" s="585"/>
      <c r="D24" s="581"/>
      <c r="E24" s="581"/>
      <c r="F24" s="581"/>
      <c r="G24" s="582"/>
      <c r="H24" s="583"/>
      <c r="I24" s="79"/>
      <c r="J24" s="626"/>
      <c r="K24" s="581"/>
      <c r="L24" s="581"/>
      <c r="M24" s="628"/>
      <c r="N24" s="616"/>
    </row>
    <row r="25" spans="1:14" x14ac:dyDescent="0.6">
      <c r="A25" s="567"/>
      <c r="B25" s="577"/>
      <c r="C25" s="578"/>
      <c r="D25" s="567"/>
      <c r="E25" s="567"/>
      <c r="F25" s="567"/>
      <c r="G25" s="572"/>
      <c r="H25" s="573"/>
      <c r="I25" s="80"/>
      <c r="J25" s="627"/>
      <c r="K25" s="567"/>
      <c r="L25" s="567"/>
      <c r="M25" s="629"/>
      <c r="N25" s="617"/>
    </row>
    <row r="26" spans="1:14" x14ac:dyDescent="0.6">
      <c r="A26" s="581">
        <v>11</v>
      </c>
      <c r="B26" s="584"/>
      <c r="C26" s="585"/>
      <c r="D26" s="618"/>
      <c r="E26" s="620"/>
      <c r="F26" s="620"/>
      <c r="G26" s="582"/>
      <c r="H26" s="583"/>
      <c r="I26" s="624"/>
      <c r="J26" s="620"/>
      <c r="K26" s="618"/>
      <c r="L26" s="618"/>
      <c r="M26" s="622"/>
      <c r="N26" s="616"/>
    </row>
    <row r="27" spans="1:14" x14ac:dyDescent="0.6">
      <c r="A27" s="567"/>
      <c r="B27" s="577"/>
      <c r="C27" s="578"/>
      <c r="D27" s="619"/>
      <c r="E27" s="621"/>
      <c r="F27" s="621"/>
      <c r="G27" s="572"/>
      <c r="H27" s="573"/>
      <c r="I27" s="625"/>
      <c r="J27" s="621"/>
      <c r="K27" s="619"/>
      <c r="L27" s="619"/>
      <c r="M27" s="623"/>
      <c r="N27" s="617"/>
    </row>
    <row r="28" spans="1:14" x14ac:dyDescent="0.6">
      <c r="A28" s="581">
        <v>12</v>
      </c>
      <c r="B28" s="584"/>
      <c r="C28" s="585"/>
      <c r="D28" s="618"/>
      <c r="E28" s="620"/>
      <c r="F28" s="620"/>
      <c r="G28" s="582"/>
      <c r="H28" s="583"/>
      <c r="I28" s="624"/>
      <c r="J28" s="620"/>
      <c r="K28" s="618"/>
      <c r="L28" s="618"/>
      <c r="M28" s="622"/>
      <c r="N28" s="616"/>
    </row>
    <row r="29" spans="1:14" x14ac:dyDescent="0.6">
      <c r="A29" s="567"/>
      <c r="B29" s="577"/>
      <c r="C29" s="578"/>
      <c r="D29" s="619"/>
      <c r="E29" s="621"/>
      <c r="F29" s="621"/>
      <c r="G29" s="572"/>
      <c r="H29" s="573"/>
      <c r="I29" s="625"/>
      <c r="J29" s="621"/>
      <c r="K29" s="619"/>
      <c r="L29" s="619"/>
      <c r="M29" s="623"/>
      <c r="N29" s="617"/>
    </row>
    <row r="30" spans="1:14" x14ac:dyDescent="0.6">
      <c r="A30" s="581">
        <v>13</v>
      </c>
      <c r="B30" s="584"/>
      <c r="C30" s="585"/>
      <c r="D30" s="618"/>
      <c r="E30" s="622"/>
      <c r="F30" s="622"/>
      <c r="G30" s="582"/>
      <c r="H30" s="583"/>
      <c r="I30" s="651"/>
      <c r="J30" s="622"/>
      <c r="K30" s="622"/>
      <c r="L30" s="622"/>
      <c r="M30" s="622"/>
      <c r="N30" s="616"/>
    </row>
    <row r="31" spans="1:14" x14ac:dyDescent="0.6">
      <c r="A31" s="567"/>
      <c r="B31" s="577"/>
      <c r="C31" s="578"/>
      <c r="D31" s="619"/>
      <c r="E31" s="623"/>
      <c r="F31" s="623"/>
      <c r="G31" s="572"/>
      <c r="H31" s="573"/>
      <c r="I31" s="652"/>
      <c r="J31" s="623"/>
      <c r="K31" s="623"/>
      <c r="L31" s="623"/>
      <c r="M31" s="623"/>
      <c r="N31" s="617"/>
    </row>
  </sheetData>
  <mergeCells count="160">
    <mergeCell ref="C1:L1"/>
    <mergeCell ref="C2:L2"/>
    <mergeCell ref="G3:I3"/>
    <mergeCell ref="A4:A5"/>
    <mergeCell ref="B4:C5"/>
    <mergeCell ref="D4:D5"/>
    <mergeCell ref="E4:E5"/>
    <mergeCell ref="F4:F5"/>
    <mergeCell ref="G4:H5"/>
    <mergeCell ref="N4:N5"/>
    <mergeCell ref="A6:A7"/>
    <mergeCell ref="B6:C6"/>
    <mergeCell ref="D6:D7"/>
    <mergeCell ref="E6:E7"/>
    <mergeCell ref="F6:F7"/>
    <mergeCell ref="G6:H7"/>
    <mergeCell ref="J6:J7"/>
    <mergeCell ref="K6:K7"/>
    <mergeCell ref="L6:L7"/>
    <mergeCell ref="N6:N7"/>
    <mergeCell ref="B7:C7"/>
    <mergeCell ref="M8:M9"/>
    <mergeCell ref="B9:C9"/>
    <mergeCell ref="A10:A11"/>
    <mergeCell ref="B10:C10"/>
    <mergeCell ref="D10:D11"/>
    <mergeCell ref="E10:E11"/>
    <mergeCell ref="F10:F11"/>
    <mergeCell ref="G10:H11"/>
    <mergeCell ref="J10:J11"/>
    <mergeCell ref="K10:K11"/>
    <mergeCell ref="L10:L11"/>
    <mergeCell ref="B11:C11"/>
    <mergeCell ref="A8:A9"/>
    <mergeCell ref="B8:C8"/>
    <mergeCell ref="D8:D9"/>
    <mergeCell ref="E8:E9"/>
    <mergeCell ref="F8:F9"/>
    <mergeCell ref="G8:H9"/>
    <mergeCell ref="J8:J9"/>
    <mergeCell ref="K8:K9"/>
    <mergeCell ref="L8:L9"/>
    <mergeCell ref="A12:A13"/>
    <mergeCell ref="B12:C12"/>
    <mergeCell ref="D12:D13"/>
    <mergeCell ref="E12:E13"/>
    <mergeCell ref="F12:F13"/>
    <mergeCell ref="G12:H13"/>
    <mergeCell ref="J12:J13"/>
    <mergeCell ref="K12:K13"/>
    <mergeCell ref="L12:L13"/>
    <mergeCell ref="M12:M13"/>
    <mergeCell ref="B13:C13"/>
    <mergeCell ref="A14:A15"/>
    <mergeCell ref="B14:C14"/>
    <mergeCell ref="D14:D15"/>
    <mergeCell ref="E14:E15"/>
    <mergeCell ref="F14:F15"/>
    <mergeCell ref="G16:H17"/>
    <mergeCell ref="I16:I17"/>
    <mergeCell ref="J16:J17"/>
    <mergeCell ref="K16:K17"/>
    <mergeCell ref="L16:L17"/>
    <mergeCell ref="M16:M17"/>
    <mergeCell ref="B15:C15"/>
    <mergeCell ref="A16:A17"/>
    <mergeCell ref="B16:C16"/>
    <mergeCell ref="D16:D17"/>
    <mergeCell ref="E16:E17"/>
    <mergeCell ref="F16:F17"/>
    <mergeCell ref="B17:C17"/>
    <mergeCell ref="G14:H15"/>
    <mergeCell ref="I14:I15"/>
    <mergeCell ref="J14:J15"/>
    <mergeCell ref="K14:K15"/>
    <mergeCell ref="L14:L15"/>
    <mergeCell ref="M14:M15"/>
    <mergeCell ref="I18:I19"/>
    <mergeCell ref="J18:J19"/>
    <mergeCell ref="K18:K19"/>
    <mergeCell ref="L18:L19"/>
    <mergeCell ref="M18:M19"/>
    <mergeCell ref="B19:C19"/>
    <mergeCell ref="A18:A19"/>
    <mergeCell ref="B18:C18"/>
    <mergeCell ref="D18:D19"/>
    <mergeCell ref="E18:E19"/>
    <mergeCell ref="F18:F19"/>
    <mergeCell ref="G18:H19"/>
    <mergeCell ref="M20:M21"/>
    <mergeCell ref="B21:C21"/>
    <mergeCell ref="B22:C22"/>
    <mergeCell ref="E22:E23"/>
    <mergeCell ref="F22:F23"/>
    <mergeCell ref="G22:H22"/>
    <mergeCell ref="K22:K23"/>
    <mergeCell ref="A20:A21"/>
    <mergeCell ref="B20:C20"/>
    <mergeCell ref="D20:D21"/>
    <mergeCell ref="E20:E21"/>
    <mergeCell ref="F20:F21"/>
    <mergeCell ref="G20:H21"/>
    <mergeCell ref="A24:A25"/>
    <mergeCell ref="B24:C24"/>
    <mergeCell ref="D24:D25"/>
    <mergeCell ref="E24:E25"/>
    <mergeCell ref="F24:F25"/>
    <mergeCell ref="G24:H25"/>
    <mergeCell ref="J20:J21"/>
    <mergeCell ref="K20:K21"/>
    <mergeCell ref="L20:L21"/>
    <mergeCell ref="J24:J25"/>
    <mergeCell ref="K24:K25"/>
    <mergeCell ref="L24:L25"/>
    <mergeCell ref="M24:M25"/>
    <mergeCell ref="N24:N25"/>
    <mergeCell ref="B25:C25"/>
    <mergeCell ref="L22:L23"/>
    <mergeCell ref="M22:M23"/>
    <mergeCell ref="B23:C23"/>
    <mergeCell ref="G23:H23"/>
    <mergeCell ref="I26:I27"/>
    <mergeCell ref="J26:J27"/>
    <mergeCell ref="K26:K27"/>
    <mergeCell ref="L26:L27"/>
    <mergeCell ref="M26:M27"/>
    <mergeCell ref="N26:N27"/>
    <mergeCell ref="A26:A27"/>
    <mergeCell ref="B26:C26"/>
    <mergeCell ref="D26:D27"/>
    <mergeCell ref="E26:E27"/>
    <mergeCell ref="F26:F27"/>
    <mergeCell ref="G26:H27"/>
    <mergeCell ref="B27:C27"/>
    <mergeCell ref="I28:I29"/>
    <mergeCell ref="J28:J29"/>
    <mergeCell ref="K28:K29"/>
    <mergeCell ref="L28:L29"/>
    <mergeCell ref="M28:M29"/>
    <mergeCell ref="N28:N29"/>
    <mergeCell ref="A28:A29"/>
    <mergeCell ref="B28:C28"/>
    <mergeCell ref="D28:D29"/>
    <mergeCell ref="E28:E29"/>
    <mergeCell ref="F28:F29"/>
    <mergeCell ref="G28:H29"/>
    <mergeCell ref="B29:C29"/>
    <mergeCell ref="I30:I31"/>
    <mergeCell ref="J30:J31"/>
    <mergeCell ref="K30:K31"/>
    <mergeCell ref="L30:L31"/>
    <mergeCell ref="M30:M31"/>
    <mergeCell ref="N30:N31"/>
    <mergeCell ref="A30:A31"/>
    <mergeCell ref="B30:C30"/>
    <mergeCell ref="D30:D31"/>
    <mergeCell ref="E30:E31"/>
    <mergeCell ref="F30:F31"/>
    <mergeCell ref="G30:H31"/>
    <mergeCell ref="B31:C31"/>
  </mergeCells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17</vt:i4>
      </vt:variant>
    </vt:vector>
  </HeadingPairs>
  <TitlesOfParts>
    <vt:vector size="17" baseType="lpstr">
      <vt:lpstr>สรุปผลดำเนินการจ.เลย</vt:lpstr>
      <vt:lpstr>ผลการเพิ่มสมาชิกฯ ก.พ.67</vt:lpstr>
      <vt:lpstr>ผลจัดตั้งกลุ่มออมทรัพย์ฯ ก.พ.67</vt:lpstr>
      <vt:lpstr>ผลการเพิ่มสมาชิกฯ มี.ค.67</vt:lpstr>
      <vt:lpstr>ผลจัดตั้งกลุ่มออมทรัพย์ฯ มีค.67</vt:lpstr>
      <vt:lpstr>ผลการเพิ่มสมาชิกฯ เม.ย.67</vt:lpstr>
      <vt:lpstr>ผลการจัดตั้งกลุ่มออมฯ เม.ย.67</vt:lpstr>
      <vt:lpstr>ผลการเพิ่มสมาชิกฯ พ.ค.67</vt:lpstr>
      <vt:lpstr>ผลการจัดตั้งกลุ่มออมฯ พ.ค.67</vt:lpstr>
      <vt:lpstr>ผลการเพิ่มสมาชิกฯมิ.ย.67</vt:lpstr>
      <vt:lpstr>ผลจัดตั้งกลุ่มออมฯมิ.ย.67</vt:lpstr>
      <vt:lpstr>ผลการเพิ่มสมาชิกออมฯก.ค.67</vt:lpstr>
      <vt:lpstr>ผลจัดตั้งกลุ่มออมฯก.ค.67</vt:lpstr>
      <vt:lpstr>ผลการเพิ่มสมาชิกออมฯส.ค.67</vt:lpstr>
      <vt:lpstr>ผลจัดตั้งกลุ่มออมฯส.ค.67</vt:lpstr>
      <vt:lpstr>ผลการเพิ่มสมาชิกออมฯก.ย.67</vt:lpstr>
      <vt:lpstr>ผลจัดตั้งกลุ่มออมฯก.ย.67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Kunpirom Suriyasri</dc:creator>
  <cp:lastModifiedBy>Teerapon Chaiyakam</cp:lastModifiedBy>
  <cp:lastPrinted>2024-08-21T08:45:08Z</cp:lastPrinted>
  <dcterms:created xsi:type="dcterms:W3CDTF">2023-10-14T03:37:11Z</dcterms:created>
  <dcterms:modified xsi:type="dcterms:W3CDTF">2025-08-02T10:04:33Z</dcterms:modified>
</cp:coreProperties>
</file>